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G:\Enhet\Livsmedelskedjan och exportenheten\Verksamhetsområden\Animalier\Marknadsbalanser animalier\Balans MATFÅGEL\"/>
    </mc:Choice>
  </mc:AlternateContent>
  <xr:revisionPtr revIDLastSave="0" documentId="13_ncr:1_{614670C3-D58B-4FBF-876D-8E1906FC80D8}" xr6:coauthVersionLast="36" xr6:coauthVersionMax="36" xr10:uidLastSave="{00000000-0000-0000-0000-000000000000}"/>
  <bookViews>
    <workbookView xWindow="0" yWindow="0" windowWidth="3320" windowHeight="0" firstSheet="4" activeTab="5" xr2:uid="{00000000-000D-0000-FFFF-FFFF00000000}"/>
  </bookViews>
  <sheets>
    <sheet name="Helårsbalans" sheetId="1" r:id="rId1"/>
    <sheet name="2021_2022_kvartal" sheetId="11" r:id="rId2"/>
    <sheet name="2022_2023_kvartal" sheetId="4" r:id="rId3"/>
    <sheet name="Handel per land 2022-2023" sheetId="9" r:id="rId4"/>
    <sheet name="Handel per kategori 2019-2023" sheetId="10" r:id="rId5"/>
    <sheet name="Detaljerad handel 2023" sheetId="12"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A31" i="12" l="1"/>
  <c r="CA30" i="12"/>
  <c r="CA29" i="12"/>
  <c r="CA28" i="12"/>
  <c r="CA27" i="12"/>
  <c r="CA26" i="12"/>
  <c r="CA25" i="12"/>
  <c r="CA24" i="12"/>
  <c r="CA23" i="12"/>
  <c r="CA22" i="12"/>
  <c r="CA21" i="12"/>
  <c r="CA20" i="12"/>
  <c r="CA19" i="12"/>
  <c r="CA18" i="12"/>
  <c r="CA17" i="12"/>
  <c r="CA16" i="12"/>
  <c r="CA15" i="12"/>
  <c r="CA14" i="12"/>
  <c r="CA13" i="12"/>
  <c r="CA12" i="12"/>
  <c r="CA11" i="12"/>
  <c r="CA10" i="12"/>
  <c r="CA9" i="12"/>
  <c r="CA8" i="12"/>
  <c r="CA7" i="12"/>
  <c r="CA6" i="12"/>
  <c r="CA5" i="12"/>
  <c r="CA4" i="12"/>
  <c r="C20" i="10" l="1"/>
  <c r="D20" i="10"/>
  <c r="E20" i="10"/>
  <c r="F20" i="10"/>
  <c r="C29" i="10"/>
  <c r="D29" i="10"/>
  <c r="E29" i="10"/>
  <c r="F29" i="10"/>
  <c r="B29" i="10"/>
  <c r="B20" i="10"/>
  <c r="E46" i="1" l="1"/>
  <c r="E22" i="4"/>
  <c r="G22" i="4" s="1"/>
  <c r="E21" i="4"/>
  <c r="G21" i="4" s="1"/>
  <c r="F46" i="1" l="1"/>
  <c r="F22" i="4"/>
  <c r="F21" i="4"/>
  <c r="H23" i="4" l="1"/>
  <c r="G23" i="4"/>
  <c r="F23" i="4"/>
  <c r="E23" i="4"/>
  <c r="D23" i="4"/>
  <c r="C23" i="4"/>
  <c r="B23" i="4"/>
  <c r="E19" i="4" l="1"/>
  <c r="G19" i="4" s="1"/>
  <c r="G20" i="4" s="1"/>
  <c r="E18" i="4"/>
  <c r="G18" i="4" s="1"/>
  <c r="H20" i="4"/>
  <c r="D20" i="4"/>
  <c r="C20" i="4"/>
  <c r="B20" i="4"/>
  <c r="F19" i="4" l="1"/>
  <c r="E20" i="4"/>
  <c r="F18" i="4"/>
  <c r="F20" i="4" s="1"/>
  <c r="E16" i="4" l="1"/>
  <c r="G16" i="4" s="1"/>
  <c r="E15" i="4"/>
  <c r="G15" i="4" s="1"/>
  <c r="H17" i="4"/>
  <c r="D17" i="4"/>
  <c r="C17" i="4"/>
  <c r="B17" i="4"/>
  <c r="F16" i="4" l="1"/>
  <c r="E17" i="4"/>
  <c r="G17" i="4"/>
  <c r="F15" i="4"/>
  <c r="E22" i="11"/>
  <c r="F22" i="11" s="1"/>
  <c r="F17" i="4" l="1"/>
  <c r="G22" i="11"/>
  <c r="C23" i="11" l="1"/>
  <c r="D23" i="11"/>
  <c r="E21" i="11"/>
  <c r="F21" i="11" s="1"/>
  <c r="F23" i="11" s="1"/>
  <c r="H23" i="11"/>
  <c r="B23" i="11"/>
  <c r="E44" i="1"/>
  <c r="G44" i="1" s="1"/>
  <c r="G21" i="11" l="1"/>
  <c r="G23" i="11" s="1"/>
  <c r="E23" i="11"/>
  <c r="F44" i="1"/>
  <c r="E19" i="11"/>
  <c r="G19" i="11" s="1"/>
  <c r="E18" i="11"/>
  <c r="G18" i="11" s="1"/>
  <c r="F18" i="11" l="1"/>
  <c r="F19" i="11"/>
  <c r="H20" i="11"/>
  <c r="G20" i="11"/>
  <c r="E20" i="11"/>
  <c r="D20" i="11"/>
  <c r="C20" i="11"/>
  <c r="B20" i="11"/>
  <c r="F20" i="11" l="1"/>
  <c r="E16" i="11"/>
  <c r="G16" i="11" s="1"/>
  <c r="E15" i="11"/>
  <c r="G15" i="11" s="1"/>
  <c r="F15" i="11" l="1"/>
  <c r="F16" i="11"/>
  <c r="F17" i="11" s="1"/>
  <c r="H17" i="11"/>
  <c r="G17" i="11"/>
  <c r="E17" i="11"/>
  <c r="D17" i="11"/>
  <c r="C17" i="11"/>
  <c r="B17" i="11"/>
  <c r="H14" i="11" l="1"/>
  <c r="D14" i="11"/>
  <c r="C14" i="11"/>
  <c r="B14" i="11"/>
  <c r="E13" i="11"/>
  <c r="G13" i="11" s="1"/>
  <c r="E12" i="11"/>
  <c r="G12" i="11" s="1"/>
  <c r="H11" i="11"/>
  <c r="D11" i="11"/>
  <c r="C11" i="11"/>
  <c r="B11" i="11"/>
  <c r="E10" i="11"/>
  <c r="F10" i="11" s="1"/>
  <c r="E9" i="11"/>
  <c r="G9" i="11" s="1"/>
  <c r="E8" i="11"/>
  <c r="G8" i="11" s="1"/>
  <c r="E7" i="11"/>
  <c r="F7" i="11" s="1"/>
  <c r="E6" i="11"/>
  <c r="F6" i="11" s="1"/>
  <c r="G7" i="11" l="1"/>
  <c r="G10" i="11"/>
  <c r="G11" i="11" s="1"/>
  <c r="F13" i="11"/>
  <c r="E14" i="11"/>
  <c r="G14" i="11"/>
  <c r="F9" i="11"/>
  <c r="F11" i="11" s="1"/>
  <c r="E11" i="11"/>
  <c r="G6" i="11"/>
  <c r="F8" i="11"/>
  <c r="F12" i="11"/>
  <c r="F29" i="9"/>
  <c r="E29" i="9"/>
  <c r="D29" i="9"/>
  <c r="C29" i="9"/>
  <c r="B29" i="9"/>
  <c r="F28" i="9"/>
  <c r="E28" i="9"/>
  <c r="D28" i="9"/>
  <c r="C28" i="9"/>
  <c r="B28" i="9"/>
  <c r="F13" i="9"/>
  <c r="E13" i="9"/>
  <c r="D13" i="9"/>
  <c r="C13" i="9"/>
  <c r="B13" i="9"/>
  <c r="F12" i="9"/>
  <c r="E12" i="9"/>
  <c r="D12" i="9"/>
  <c r="C12" i="9"/>
  <c r="B12" i="9"/>
  <c r="F14" i="11" l="1"/>
  <c r="E30" i="9"/>
  <c r="D30" i="9"/>
  <c r="E14" i="9"/>
  <c r="D14" i="9"/>
  <c r="B30" i="9"/>
  <c r="F14" i="9"/>
  <c r="F30" i="9"/>
  <c r="C14" i="9"/>
  <c r="C30" i="9"/>
  <c r="G29" i="9"/>
  <c r="G12" i="9"/>
  <c r="G28" i="9"/>
  <c r="G13" i="9"/>
  <c r="B14" i="9"/>
  <c r="H11" i="4"/>
  <c r="D11" i="4"/>
  <c r="C11" i="4"/>
  <c r="B11" i="4"/>
  <c r="H14" i="4"/>
  <c r="D14" i="4"/>
  <c r="C14" i="4"/>
  <c r="B14" i="4"/>
  <c r="G14" i="9" l="1"/>
  <c r="G30" i="9"/>
  <c r="E42" i="1" l="1"/>
  <c r="G42" i="1" s="1"/>
  <c r="F42" i="1"/>
  <c r="E43" i="1"/>
  <c r="F43" i="1" s="1"/>
  <c r="E45" i="1"/>
  <c r="F45" i="1" s="1"/>
  <c r="G45" i="1" l="1"/>
  <c r="G43" i="1"/>
  <c r="E13" i="4" l="1"/>
  <c r="E12" i="4"/>
  <c r="E10" i="4"/>
  <c r="E9" i="4"/>
  <c r="G9" i="4" s="1"/>
  <c r="E8" i="4"/>
  <c r="F8" i="4" s="1"/>
  <c r="E7" i="4"/>
  <c r="G7" i="4" s="1"/>
  <c r="E6" i="4"/>
  <c r="G6" i="4" s="1"/>
  <c r="G13" i="4" l="1"/>
  <c r="E14" i="4"/>
  <c r="G10" i="4"/>
  <c r="G11" i="4" s="1"/>
  <c r="E11" i="4"/>
  <c r="F9" i="4"/>
  <c r="F10" i="4"/>
  <c r="F13" i="4"/>
  <c r="G8" i="4"/>
  <c r="G12" i="4"/>
  <c r="F6" i="4"/>
  <c r="F7" i="4"/>
  <c r="F12" i="4"/>
  <c r="F11" i="4" l="1"/>
  <c r="G14" i="4"/>
  <c r="F14" i="4"/>
  <c r="E41" i="1"/>
  <c r="G41" i="1" s="1"/>
  <c r="E40" i="1"/>
  <c r="G40" i="1" s="1"/>
  <c r="E39" i="1"/>
  <c r="F39" i="1" s="1"/>
  <c r="E38" i="1"/>
  <c r="F38" i="1" s="1"/>
  <c r="E37" i="1"/>
  <c r="F37" i="1" s="1"/>
  <c r="E36" i="1"/>
  <c r="F36" i="1" s="1"/>
  <c r="E35" i="1"/>
  <c r="G35" i="1" s="1"/>
  <c r="E34" i="1"/>
  <c r="G34" i="1" s="1"/>
  <c r="E33" i="1"/>
  <c r="G33" i="1" s="1"/>
  <c r="E32" i="1"/>
  <c r="G32" i="1" s="1"/>
  <c r="E31" i="1"/>
  <c r="G31" i="1" s="1"/>
  <c r="E30" i="1"/>
  <c r="F30" i="1" s="1"/>
  <c r="E29" i="1"/>
  <c r="F29" i="1" s="1"/>
  <c r="E28" i="1"/>
  <c r="G28" i="1" s="1"/>
  <c r="E27" i="1"/>
  <c r="G27" i="1" s="1"/>
  <c r="E26" i="1"/>
  <c r="G26" i="1" s="1"/>
  <c r="E25" i="1"/>
  <c r="F25" i="1" s="1"/>
  <c r="E24" i="1"/>
  <c r="G24" i="1" s="1"/>
  <c r="E23" i="1"/>
  <c r="G23" i="1" s="1"/>
  <c r="E22" i="1"/>
  <c r="F22" i="1" s="1"/>
  <c r="E21" i="1"/>
  <c r="F21" i="1" s="1"/>
  <c r="E20" i="1"/>
  <c r="G20" i="1" s="1"/>
  <c r="E19" i="1"/>
  <c r="G19" i="1" s="1"/>
  <c r="E18" i="1"/>
  <c r="G18" i="1" s="1"/>
  <c r="E17" i="1"/>
  <c r="F17" i="1" s="1"/>
  <c r="E16" i="1"/>
  <c r="G16" i="1" s="1"/>
  <c r="E15" i="1"/>
  <c r="G15" i="1" s="1"/>
  <c r="E14" i="1"/>
  <c r="F14" i="1" s="1"/>
  <c r="E13" i="1"/>
  <c r="F13" i="1" s="1"/>
  <c r="G25" i="1" l="1"/>
  <c r="F33" i="1"/>
  <c r="G21" i="1"/>
  <c r="F16" i="1"/>
  <c r="F24" i="1"/>
  <c r="F35" i="1"/>
  <c r="G17" i="1"/>
  <c r="G29" i="1"/>
  <c r="G37" i="1"/>
  <c r="G30" i="1"/>
  <c r="G13" i="1"/>
  <c r="G22" i="1"/>
  <c r="G14" i="1"/>
  <c r="F32" i="1"/>
  <c r="G38" i="1"/>
  <c r="F40" i="1"/>
  <c r="F41" i="1"/>
  <c r="F20" i="1"/>
  <c r="F28" i="1"/>
  <c r="F15" i="1"/>
  <c r="F23" i="1"/>
  <c r="F31" i="1"/>
  <c r="G36" i="1"/>
  <c r="F18" i="1"/>
  <c r="F26" i="1"/>
  <c r="F34" i="1"/>
  <c r="G39" i="1"/>
  <c r="F19" i="1"/>
  <c r="F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statistikdatabasen.scb.se</author>
  </authors>
  <commentList>
    <comment ref="A30" authorId="0" shapeId="0" xr:uid="{C6A62D42-E3CE-4250-A6DE-3884BDB11B78}">
      <text>
        <r>
          <rPr>
            <sz val="9"/>
            <color rgb="FF000000"/>
            <rFont val="Tahoma"/>
            <family val="2"/>
          </rPr>
          <t xml:space="preserve">Nordmakedonien hette tidigare Makedonien men namnet ändrades under 2019. Namnet Nordmakedonien används även för åren före 2019 i denna tabell.
</t>
        </r>
      </text>
    </comment>
  </commentList>
</comments>
</file>

<file path=xl/sharedStrings.xml><?xml version="1.0" encoding="utf-8"?>
<sst xmlns="http://schemas.openxmlformats.org/spreadsheetml/2006/main" count="1003" uniqueCount="453">
  <si>
    <t>Produktion</t>
  </si>
  <si>
    <t>Import</t>
  </si>
  <si>
    <t>Export</t>
  </si>
  <si>
    <t>Totalkonsumtion</t>
  </si>
  <si>
    <t>Svensk marknadsandel</t>
  </si>
  <si>
    <t>Totalkonsumtion kg/capita</t>
  </si>
  <si>
    <t>Befolkning</t>
  </si>
  <si>
    <t>Källa: Jordbruksverket, Statistiska centralbyrån och Svensk Fågel</t>
  </si>
  <si>
    <t>År</t>
  </si>
  <si>
    <t xml:space="preserve">Information om beräkningen finns under fliken "Helårsbalans". </t>
  </si>
  <si>
    <t>2021 jan-mar</t>
  </si>
  <si>
    <t>2021 jan-jun</t>
  </si>
  <si>
    <t>2021 jan-sep</t>
  </si>
  <si>
    <t>2021 jan-dec</t>
  </si>
  <si>
    <t>Totalt</t>
  </si>
  <si>
    <t>Danmark</t>
  </si>
  <si>
    <t>Nederländerna</t>
  </si>
  <si>
    <t>Tyskland</t>
  </si>
  <si>
    <t>Polen</t>
  </si>
  <si>
    <t>Övriga</t>
  </si>
  <si>
    <t>Produktkategori</t>
  </si>
  <si>
    <t>2021</t>
  </si>
  <si>
    <t>Förändring föregående år</t>
  </si>
  <si>
    <t>Hel och halv matfågel</t>
  </si>
  <si>
    <t>Styckningsdelar av matfågel</t>
  </si>
  <si>
    <t>Beredda matfågelprodukter</t>
  </si>
  <si>
    <t>Summa</t>
  </si>
  <si>
    <t>2019</t>
  </si>
  <si>
    <t>2020</t>
  </si>
  <si>
    <t>Förändring 21/20</t>
  </si>
  <si>
    <t>2022 jan-mar</t>
  </si>
  <si>
    <t>Förändring Q1 22/21</t>
  </si>
  <si>
    <t>2022 jan-jun</t>
  </si>
  <si>
    <t>Förändring Q1-2 22/21</t>
  </si>
  <si>
    <t>2022 jan-sep</t>
  </si>
  <si>
    <t>Förändring Q1-3 22/21</t>
  </si>
  <si>
    <t>2022 jan-dec</t>
  </si>
  <si>
    <t>Förändring Q1-4 22/21</t>
  </si>
  <si>
    <t>2022</t>
  </si>
  <si>
    <t>Totalt 2022</t>
  </si>
  <si>
    <t>Förändring 22/21</t>
  </si>
  <si>
    <t>2023 jan-mar</t>
  </si>
  <si>
    <t>Förändring Q1 23/22</t>
  </si>
  <si>
    <t>2023 jan-jun</t>
  </si>
  <si>
    <t>Förändring Q1-2 23/22</t>
  </si>
  <si>
    <t>2023 jan-sep</t>
  </si>
  <si>
    <t>Förändring Q1-3 23/22</t>
  </si>
  <si>
    <t>2023 jan-dec</t>
  </si>
  <si>
    <t>Förändring Q1-4 23/22</t>
  </si>
  <si>
    <t>Bra att veta om beräkningen</t>
  </si>
  <si>
    <t xml:space="preserve">I balansen är handeln omräknad till slaktkroppsekvivalenter via viktningstal för att möjliggöra en jämförelse med produktionen i slaktad vikt. </t>
  </si>
  <si>
    <t xml:space="preserve">Totalkonsumtionen är framräknad som produktion+import-export. För helår visas den officiella siffran för totalkonsumtionen medan den baseras på en inofficiell beräkning för kvartal som visas i kommande flikar.  </t>
  </si>
  <si>
    <t xml:space="preserve">Balansen bortser från slaktbiprodukter eftersom troligtvis endast en liten del går till mänsklig konsumtion. </t>
  </si>
  <si>
    <t xml:space="preserve">Från 2005 har avdrag gjorts för kassationer vilket betyder att endast slaktade matfåglar som är godkända som livsmedel ingår. </t>
  </si>
  <si>
    <t>Svensk marknadsandel är samma sak som försörjningsförmåga och beräknas genom att dividera produktionen med totalkonsumtionen. Det visar hur stor andel av efterfrågan i landet som skulle kunna tillgodoses av inhemskt producerad matfågel.</t>
  </si>
  <si>
    <t xml:space="preserve">Totalkonsumtionen i kg/capita är framräknad genom att dividera summan för riket med ett snitt av befolkningen aktuell period. </t>
  </si>
  <si>
    <t>2023</t>
  </si>
  <si>
    <t>Totalt 2023</t>
  </si>
  <si>
    <t>Sydkorea</t>
  </si>
  <si>
    <t>Finland</t>
  </si>
  <si>
    <t>Svensk marknadsbalans matfågel, 1 000 ton slaktad vikt</t>
  </si>
  <si>
    <t>Import av matfågel till Sverige per land, ton slaktad vikt</t>
  </si>
  <si>
    <t>Export av matfågel från Sverige per land, ton slaktad vikt</t>
  </si>
  <si>
    <t>Import, ton slaktad vikt</t>
  </si>
  <si>
    <t>Export, ton slaktad vikt</t>
  </si>
  <si>
    <t>Matfågel med ben</t>
  </si>
  <si>
    <t>Benfri matfågel</t>
  </si>
  <si>
    <t>Beredd matfågel</t>
  </si>
  <si>
    <t>02071110</t>
  </si>
  <si>
    <t>02071130</t>
  </si>
  <si>
    <t>02071190</t>
  </si>
  <si>
    <t>02071210</t>
  </si>
  <si>
    <t>02071290</t>
  </si>
  <si>
    <t>02071310</t>
  </si>
  <si>
    <t>02071320</t>
  </si>
  <si>
    <t>02071330</t>
  </si>
  <si>
    <t>02071350</t>
  </si>
  <si>
    <t>02071360</t>
  </si>
  <si>
    <t>02071370</t>
  </si>
  <si>
    <t>02071391</t>
  </si>
  <si>
    <t>02071399</t>
  </si>
  <si>
    <t>02071410</t>
  </si>
  <si>
    <t>02071420</t>
  </si>
  <si>
    <t>02071430</t>
  </si>
  <si>
    <t>02071450</t>
  </si>
  <si>
    <t>02071460</t>
  </si>
  <si>
    <t>02071470</t>
  </si>
  <si>
    <t>02071491</t>
  </si>
  <si>
    <t>02071499</t>
  </si>
  <si>
    <t>02072410</t>
  </si>
  <si>
    <t>02072510</t>
  </si>
  <si>
    <t>02072590</t>
  </si>
  <si>
    <t>02072610</t>
  </si>
  <si>
    <t>02072630</t>
  </si>
  <si>
    <t>02072650</t>
  </si>
  <si>
    <t>02072660</t>
  </si>
  <si>
    <t>02072670</t>
  </si>
  <si>
    <t>02072680</t>
  </si>
  <si>
    <t>02072710</t>
  </si>
  <si>
    <t>02072730</t>
  </si>
  <si>
    <t>02072740</t>
  </si>
  <si>
    <t>02072760</t>
  </si>
  <si>
    <t>02072770</t>
  </si>
  <si>
    <t>02072780</t>
  </si>
  <si>
    <t>02072791</t>
  </si>
  <si>
    <t>02072799</t>
  </si>
  <si>
    <t>02074120</t>
  </si>
  <si>
    <t>02074130</t>
  </si>
  <si>
    <t>02074180</t>
  </si>
  <si>
    <t>02074230</t>
  </si>
  <si>
    <t>02074280</t>
  </si>
  <si>
    <t>02074300</t>
  </si>
  <si>
    <t>02074410</t>
  </si>
  <si>
    <t>02074431</t>
  </si>
  <si>
    <t>02074451</t>
  </si>
  <si>
    <t>02074461</t>
  </si>
  <si>
    <t>02074510</t>
  </si>
  <si>
    <t>02074551</t>
  </si>
  <si>
    <t>02074561</t>
  </si>
  <si>
    <t>02074571</t>
  </si>
  <si>
    <t>02074581</t>
  </si>
  <si>
    <t>02074593</t>
  </si>
  <si>
    <t>02075210</t>
  </si>
  <si>
    <t>02075290</t>
  </si>
  <si>
    <t>02075410</t>
  </si>
  <si>
    <t>02075551</t>
  </si>
  <si>
    <t>02075571</t>
  </si>
  <si>
    <t>02076005</t>
  </si>
  <si>
    <t>02076010</t>
  </si>
  <si>
    <t>02076031</t>
  </si>
  <si>
    <t>02076051</t>
  </si>
  <si>
    <t>02076061</t>
  </si>
  <si>
    <t>02076091</t>
  </si>
  <si>
    <t>02076099</t>
  </si>
  <si>
    <t>02109939</t>
  </si>
  <si>
    <t>16023111</t>
  </si>
  <si>
    <t>16023119</t>
  </si>
  <si>
    <t>16023180</t>
  </si>
  <si>
    <t>16023211</t>
  </si>
  <si>
    <t>16023219</t>
  </si>
  <si>
    <t>16023230</t>
  </si>
  <si>
    <t>16023290</t>
  </si>
  <si>
    <t>16023921</t>
  </si>
  <si>
    <t>16023929</t>
  </si>
  <si>
    <t>16023985</t>
  </si>
  <si>
    <t>Totalt per land</t>
  </si>
  <si>
    <t>Lettland</t>
  </si>
  <si>
    <t>Litauen</t>
  </si>
  <si>
    <t>Frankrike</t>
  </si>
  <si>
    <t>Kroatien</t>
  </si>
  <si>
    <t>Kina</t>
  </si>
  <si>
    <t>Belgien</t>
  </si>
  <si>
    <t>Grekland</t>
  </si>
  <si>
    <t>Spanien</t>
  </si>
  <si>
    <t>Tjeckien</t>
  </si>
  <si>
    <t>Ungern</t>
  </si>
  <si>
    <t>Irland</t>
  </si>
  <si>
    <t>Estland</t>
  </si>
  <si>
    <t>Slovenien</t>
  </si>
  <si>
    <t>Slovakien</t>
  </si>
  <si>
    <t>Italien</t>
  </si>
  <si>
    <t>Bulgarien</t>
  </si>
  <si>
    <t>Norge</t>
  </si>
  <si>
    <t>Österrike</t>
  </si>
  <si>
    <t>Ukraina</t>
  </si>
  <si>
    <t>Bosnien och Hercegovina</t>
  </si>
  <si>
    <t>Nordmakedonien</t>
  </si>
  <si>
    <t>Storbritannien</t>
  </si>
  <si>
    <t>Land</t>
  </si>
  <si>
    <t>02074499</t>
  </si>
  <si>
    <t>02074541</t>
  </si>
  <si>
    <t>Ghana</t>
  </si>
  <si>
    <t>Serbien</t>
  </si>
  <si>
    <t>Ekvatorialguinea</t>
  </si>
  <si>
    <t>Malaysia</t>
  </si>
  <si>
    <t>Gabon</t>
  </si>
  <si>
    <t>Kongo</t>
  </si>
  <si>
    <t>Förenade Arabemiraten</t>
  </si>
  <si>
    <t>Hongkong</t>
  </si>
  <si>
    <t>Haiti</t>
  </si>
  <si>
    <t>Guinea</t>
  </si>
  <si>
    <t>Sierra Leone</t>
  </si>
  <si>
    <t>Island</t>
  </si>
  <si>
    <t>Demokratiska republiken Kongo</t>
  </si>
  <si>
    <t>Indonesien</t>
  </si>
  <si>
    <t>Liberia</t>
  </si>
  <si>
    <t>Chile</t>
  </si>
  <si>
    <t>Thailand</t>
  </si>
  <si>
    <t>Bunkring och underhåll</t>
  </si>
  <si>
    <t>Färöarna</t>
  </si>
  <si>
    <t xml:space="preserve">Höns av arten Gallus domesticus, ostyckade, plockade och utan tarmar, med huvud och fötter, så kallade 83%-kycklingar, färska eller kylda (exkl. pärlhöns) </t>
  </si>
  <si>
    <t xml:space="preserve">Höns av arten Gallus domesticus, ostyckade, plockade och urtagna, utan huvud och fötter, men med hals, hjärta, lever och krås, så kallade 70%-kycklingar, färska eller kylda (exkl. pärlhöns) </t>
  </si>
  <si>
    <t xml:space="preserve">Höns av arten Gallus domesticus, ostyckade, plockade och urtagna, utan huvud och fötter och utan hals, hjärta, lever och krås, så kallade 65%-kycklingar, eller i annan form, färska eller kylda (exkl. pärlhöns) </t>
  </si>
  <si>
    <t xml:space="preserve">Höns av arten Gallus domesticus, ostyckade, plockade och urtagna, utan huvud och fötter, men med hals, hjärta, lever och krås, så kallade 70%-kycklingar, frysta (exkl. pärlhöns) </t>
  </si>
  <si>
    <t xml:space="preserve">Höns av arten Gallus domesticus, ostyckade, plockade och urtagna, utan huvud och fötter och utan hals, hjärta, lever och krås, så kallade 65%-kycklingar, eller i annan form, frysta (exkl. pärlhöns) </t>
  </si>
  <si>
    <t xml:space="preserve">Styckningsdelar av höns av arten Gallus domesticus, benfria, färska eller kylda (exkl. av pärlhöns) </t>
  </si>
  <si>
    <t xml:space="preserve">Halvor och kvarter av höns av arten Gallus domesticus, med ben, färska eller kylda (exkl. av pärlhöns) </t>
  </si>
  <si>
    <t xml:space="preserve">Vingar, med eller utan vingspetsar av höns av arten Gallus domesticus, med ben, hela färska eller kylda (exkl. av pärlhöns) </t>
  </si>
  <si>
    <t>02071340</t>
  </si>
  <si>
    <t xml:space="preserve">Ryggben, hals, ryggben med hals, gump och vingspetsar av höns av arten Gallus domesticus, med ben, färska eller kylda (exkl. av pärlhöns) </t>
  </si>
  <si>
    <t xml:space="preserve">Bröst och delar därav av höns av arten Gallus domesticus, med ben, färska eller kylda (exkl. av pärlhöns) </t>
  </si>
  <si>
    <t xml:space="preserve">Klubbor och delar därav av höns av arten Gallus domesticus, med ben, färska eller kylda (exkl. av pärlhöns) </t>
  </si>
  <si>
    <t xml:space="preserve">Styckningsdelar av höns av arten Gallus domesticus, med ben, färska eller kylda (exkl. av pärlhöns samt halvor, kvarter, hela vingar, ryggben, hals, ryggben med hals, gump, vingspetsar samt bröst, klubbor och delar därav) </t>
  </si>
  <si>
    <t xml:space="preserve">Lever av höns av arten Gallus domesticus, ätbar, färska eller kylda (exkl. av pärlhöns) </t>
  </si>
  <si>
    <t xml:space="preserve">Slaktbiprodukter av höns av arten Gallus domesticus, färska eller kylda (exkl. av pärlhöns samt fjäderfälever) </t>
  </si>
  <si>
    <t xml:space="preserve">Styckningsdelar av höns av arten Gallus domesticus, benfria, frysta (exkl. av pärlhöns) </t>
  </si>
  <si>
    <t xml:space="preserve">Halvor och kvarter av höns av arten Gallus domesticus, med ben, frysta (exkl. av pärlhöns) </t>
  </si>
  <si>
    <t xml:space="preserve">Hela vingar, med eller utan vingspetsar av höns av arten Gallus domesticus, med ben, frysta (exkl. av pärlhöns) </t>
  </si>
  <si>
    <t>02071440</t>
  </si>
  <si>
    <t xml:space="preserve">Ryggben, hals, ryggben med hals, gump och vingspetsar av höns av arten Gallus domesticus, med ben, frysta (exkl. av pärlhöns) </t>
  </si>
  <si>
    <t xml:space="preserve">Bröst och delar därav av höns av arten Gallus domesticus, med ben, frysta (exkl. av pärlhöns) </t>
  </si>
  <si>
    <t xml:space="preserve">Klubbor och delar därav av höns av arten Gallus domesticus, med ben, frysta (exkl. av pärlhöns) </t>
  </si>
  <si>
    <t xml:space="preserve">Styckningsdelar av höns av arten Gallus domesticus, med ben, frysta (exkl. av pärlhöns samt halvor, kvarter, hela vingar, ryggben, hals, ryggben med hals, gump, vingspetsar samt bröst, klubbor och delar därav) </t>
  </si>
  <si>
    <t xml:space="preserve">Lever av höns av arten Gallus domesticus, frysta (exkl. av pärlhöns) </t>
  </si>
  <si>
    <t xml:space="preserve">Slaktbiprodukter av höns av arten Gallus domesticus, frysta (exkl. av pärlhöns samt lever) </t>
  </si>
  <si>
    <t xml:space="preserve">Tama kalkoner, ostyckade, plockade och urtagna, utan huvud och fötter, men med hals, hjärta, lever och krås, så kallade 80%-kalkon, färska eller kylda </t>
  </si>
  <si>
    <t>02072490</t>
  </si>
  <si>
    <t xml:space="preserve">Tama kalkoner, ostyckade, plockade och urtagna, utan huvud och fötter och utan hals, hjärta, lever och krås, så kallade 73%-kalkoner, färska eller kylda </t>
  </si>
  <si>
    <t xml:space="preserve">Tama kalkoner, ostyckade, plockade och urtagna, utan huvud och fötter, men med hals, hjärta, lever och krås, så kallade 80%-kalkon, frysta </t>
  </si>
  <si>
    <t xml:space="preserve">Tama kalkoner, ostyckade, plockade och urtagna, utan huvud och fötter och utan hals, hjärta, lever och krås, så kallade 73%-kalkoner, eller i annan form, frysta </t>
  </si>
  <si>
    <t xml:space="preserve">Styckningsdelar av tama kalkoner, benfria, färska eller kylda </t>
  </si>
  <si>
    <t>02072620</t>
  </si>
  <si>
    <t xml:space="preserve">Halvor och kvarter av tama kalkoner, med ben, färska eller kylda </t>
  </si>
  <si>
    <t xml:space="preserve">Hela vingar, med eller utan vingspetsar av tama kalkoner, styckningsdelar med ben, färska eller kylda </t>
  </si>
  <si>
    <t>02072640</t>
  </si>
  <si>
    <t xml:space="preserve">Ryggben, hals, ryggben med hals, gump och vingspetsar av tama kalkoner, med ben, ryggben, färska eller kylda </t>
  </si>
  <si>
    <t xml:space="preserve">Bröst och delar därav av tama kalkoner, med ben, färska eller kylda </t>
  </si>
  <si>
    <t xml:space="preserve">Underlår och delar därav av tama kalkoner, med ben, färska eller kylda </t>
  </si>
  <si>
    <t xml:space="preserve">Klubbor och delar därav av tama kalkoner, med ben, färska eller kylda (exkl. underlår och delar därav) </t>
  </si>
  <si>
    <t xml:space="preserve">Styckningsdelar av tama kalkoner, med ben, färska eller kylda (exkl. halvor, kvarter, hela vingar, ryggben, hals, ryggben med hals, gump, vingspetsar samt bröst, klubbor och delar därav) </t>
  </si>
  <si>
    <t>02072691</t>
  </si>
  <si>
    <t xml:space="preserve">Lever av tama kalkoner, ätbar, färska eller kylda </t>
  </si>
  <si>
    <t>02072699</t>
  </si>
  <si>
    <t xml:space="preserve">Slaktbiprodukter av tama kalkoner, färska eller kylda (exkl. lever) </t>
  </si>
  <si>
    <t xml:space="preserve">Styckningsdelar av tama kalkoner, benfria, frysta </t>
  </si>
  <si>
    <t>02072720</t>
  </si>
  <si>
    <t xml:space="preserve">Halvor och kvarter av tama kalkoner, med ben, frysta </t>
  </si>
  <si>
    <t xml:space="preserve">Hela vingar, med eller utan vingspetsar av tama kalkoner, med ben, frysta </t>
  </si>
  <si>
    <t xml:space="preserve">Ryggben, hals, ryggben med hals, gump och vingspetsar tama kalkoner, med ben, frysta </t>
  </si>
  <si>
    <t>02072750</t>
  </si>
  <si>
    <t xml:space="preserve">Bröst och delar därav av tama kalkoner, med ben, frysta </t>
  </si>
  <si>
    <t xml:space="preserve">Underlår och delar därav av tama kalkoner, med ben, frysta </t>
  </si>
  <si>
    <t xml:space="preserve">Klubbor och delar därav av tama kalkoner, med ben, frysta (exkl. underlår och delar därav) </t>
  </si>
  <si>
    <t xml:space="preserve">Styckningsdelar av tama kalkoner, med ben, frysta (exkl. halvor, kvarter, hela vingar, ryggben, hals, ryggben med hals, gump, vingspetsar samt bröst, klubbor och delar därav) </t>
  </si>
  <si>
    <t xml:space="preserve">Lever av tama kalkoner, ätbar, frysta </t>
  </si>
  <si>
    <t xml:space="preserve">Slaktbiprodukter av tama kalkoner, frysta (exkl. lever) </t>
  </si>
  <si>
    <t>02073211</t>
  </si>
  <si>
    <t xml:space="preserve">Tama ankor, ostyckade, plockade, avblodade, utan tarmar, men inte urtagna, med huvud och fötter, så kallade 85%-ankor, färska eller kylda </t>
  </si>
  <si>
    <t>02073215</t>
  </si>
  <si>
    <t xml:space="preserve">Tama ankor, ostyckade, plockade och urtagna, utan huvud och fötter, men med hals, hjärta, lever och krås, så kallade 70%-ankor, färska eller kylda </t>
  </si>
  <si>
    <t>02073219</t>
  </si>
  <si>
    <t xml:space="preserve">Tama ankor, ostyckade, plockade och urtagna, utan huvud och fötter och utan hals, hjärta, lever och krås, så kallade 63%-ankor, eller i annan form, färska eller kylda </t>
  </si>
  <si>
    <t>02073251</t>
  </si>
  <si>
    <t xml:space="preserve">Tama gäss, ostyckade, plockade, avblodade, inte urtagna, med huvud och fötter, så kallade 82%-gäss, färska eller kylda </t>
  </si>
  <si>
    <t>02073259</t>
  </si>
  <si>
    <t xml:space="preserve">Tama gäss, ostyckade, plockade och urtagna utan huvud och fötter, med eller utan hjärta och krås, så kallade 75%-gäss, eller i annan form, färska eller kylda </t>
  </si>
  <si>
    <t>02073290</t>
  </si>
  <si>
    <t xml:space="preserve">Tama pärlhöns, ostyckade, färska eller kylda </t>
  </si>
  <si>
    <t>02073311</t>
  </si>
  <si>
    <t xml:space="preserve">Tama ankor, ostyckade, plockade och urtagna, utan huvud och fötter, men med hals, hjärta, lever och krås, så kallade 70%-ankor, frysta </t>
  </si>
  <si>
    <t>02073319</t>
  </si>
  <si>
    <t xml:space="preserve">Tama ankor, ostyckade, plockade och urtagna, utan huvud och fötter och utan hals, hjärta, lever och krås, så kallade 63%-ankor, eller i annan form, frysta </t>
  </si>
  <si>
    <t>02073351</t>
  </si>
  <si>
    <t xml:space="preserve">Tama gäss, ostyckade, plockade, avblodade, inte urtagna, med huvud och fötter, så kallade 82%-gäss, frysta </t>
  </si>
  <si>
    <t>02073359</t>
  </si>
  <si>
    <t xml:space="preserve">Tama gäss, ostyckade, plockade och urtagna, utan huvud och fötter, med eller utan hjärta och krås, så kallade 75%-gäss, eller i annan form, frysta </t>
  </si>
  <si>
    <t>02073390</t>
  </si>
  <si>
    <t xml:space="preserve">Tama pärlhöns, ostyckade, frysta </t>
  </si>
  <si>
    <t>02073410</t>
  </si>
  <si>
    <t xml:space="preserve">Ätbar fet lever av tama gäss, färskt eller kyld </t>
  </si>
  <si>
    <t>02073490</t>
  </si>
  <si>
    <t xml:space="preserve">Ätbar fet lever av tama ankor, färskt eller kyld </t>
  </si>
  <si>
    <t>02073511</t>
  </si>
  <si>
    <t xml:space="preserve">Styckningsdelar av tama gäss, benfria, färska eller kylda </t>
  </si>
  <si>
    <t>02073515</t>
  </si>
  <si>
    <t xml:space="preserve">Styckningsdelar av tama ankor och pärlhöns, benfria, färska eller kylda </t>
  </si>
  <si>
    <t>02073521</t>
  </si>
  <si>
    <t xml:space="preserve">Halvor och kvarter av tama ankor, med ben, färska eller kylda </t>
  </si>
  <si>
    <t>02073523</t>
  </si>
  <si>
    <t xml:space="preserve">Halvor och kvarter av tama gäss, med ben, färska eller kylda </t>
  </si>
  <si>
    <t>02073525</t>
  </si>
  <si>
    <t xml:space="preserve">Halvor och kvarter av tama pärlhöns, med ben, färska eller kylda </t>
  </si>
  <si>
    <t>02073531</t>
  </si>
  <si>
    <t xml:space="preserve">Hela vingar, med eller utan vingspetsar av tama ankor, gäss eller pärlhöns, färska eller kylda </t>
  </si>
  <si>
    <t>02073541</t>
  </si>
  <si>
    <t xml:space="preserve">Ryggben, hals, ryggben med hals, gump och vingspetsar av tama ankor, gäss eller pärlhöns, färska eller kylda </t>
  </si>
  <si>
    <t>02073551</t>
  </si>
  <si>
    <t xml:space="preserve">Bröst och delar därav av tama gäss, färska eller kylda </t>
  </si>
  <si>
    <t>02073553</t>
  </si>
  <si>
    <t xml:space="preserve">Bröst och delar därav av tama ankor eller pärlhöns, färska eller kylda </t>
  </si>
  <si>
    <t>02073561</t>
  </si>
  <si>
    <t xml:space="preserve">Klubbor och delar därav av tama gäss, färska eller kylda </t>
  </si>
  <si>
    <t>02073563</t>
  </si>
  <si>
    <t xml:space="preserve">Klubbor och delar därav av tama ankor och pärlhöns, färska eller kylda </t>
  </si>
  <si>
    <t>02073571</t>
  </si>
  <si>
    <t xml:space="preserve">Gås- och ankpaletat, färska eller kylda </t>
  </si>
  <si>
    <t>02073579</t>
  </si>
  <si>
    <t xml:space="preserve">Styckningsdelar av tama gäss, ankor och pärlhöns, benfria, färska eller kylda (exkl. halvor, kvarter, hela vingar, med eller utan vingspetsar, ryggben, hals, ryggben med hals, gump, vingspetsar, bröst och klubbor och delar därav samt gås- och ankpaletat) </t>
  </si>
  <si>
    <t>02073591</t>
  </si>
  <si>
    <t xml:space="preserve">Lever av tama ankor, gäss och pärlhöns, färsk eller kyld (exkl. fet lever) </t>
  </si>
  <si>
    <t>02073599</t>
  </si>
  <si>
    <t xml:space="preserve">Slaktbiprodukter av tama ankor, gäss och pärlhöns, färska eller kylda (exkl. lever) </t>
  </si>
  <si>
    <t>02073611</t>
  </si>
  <si>
    <t xml:space="preserve">Styckningsdelar av tama gäss, benfria, frysta </t>
  </si>
  <si>
    <t>02073615</t>
  </si>
  <si>
    <t xml:space="preserve">Styckningsdelar av tama ankor eller pärlhöns, benfria, frysta </t>
  </si>
  <si>
    <t>02073621</t>
  </si>
  <si>
    <t xml:space="preserve">Halvor och kvarter av tama ankor, med ben, frysta </t>
  </si>
  <si>
    <t>02073623</t>
  </si>
  <si>
    <t xml:space="preserve">Halvor och kvarter av tama gäss, med ben, frysta </t>
  </si>
  <si>
    <t>02073625</t>
  </si>
  <si>
    <t xml:space="preserve">Halvor och kvarter av tama pärlhöns, med ben, frysta </t>
  </si>
  <si>
    <t>02073631</t>
  </si>
  <si>
    <t xml:space="preserve">Hela vingar, med eller utan vingspetsar av tama ankor, gäss eller pärlhöns, frysta </t>
  </si>
  <si>
    <t>02073641</t>
  </si>
  <si>
    <t xml:space="preserve">Ryggben, hals, ryggben med hals, gump och vingspetsar av tama ankor, gäss eller pärlhöns, frysta </t>
  </si>
  <si>
    <t>02073651</t>
  </si>
  <si>
    <t xml:space="preserve">Bröst och delar därav av tama gäss, frysta </t>
  </si>
  <si>
    <t>02073653</t>
  </si>
  <si>
    <t xml:space="preserve">Bröst och delar därav av tama ankor och pärlhöns, frysta </t>
  </si>
  <si>
    <t>02073661</t>
  </si>
  <si>
    <t xml:space="preserve">Klubbor och delar därav av tama gäss, frysta </t>
  </si>
  <si>
    <t>02073663</t>
  </si>
  <si>
    <t xml:space="preserve">Klubbor och delar därav av tama ankor och pärlhöns, frysta </t>
  </si>
  <si>
    <t>02073671</t>
  </si>
  <si>
    <t xml:space="preserve">Gås- och ankpaletat, frysta </t>
  </si>
  <si>
    <t>02073679</t>
  </si>
  <si>
    <t xml:space="preserve">Styckningsdelar av tama gäss, ankor och pärlhöns, med ben, frysta (exkl. halvor, kvarter, hela vingar, med eller utan vingspetsar, ryggben, hals, ryggben med hals, gump, vingspetsar, bröst och klubbor och delar därav samt gås- och ankpaletat) </t>
  </si>
  <si>
    <t>02073681</t>
  </si>
  <si>
    <t xml:space="preserve">Gåslever, fet, fryst </t>
  </si>
  <si>
    <t>02073685</t>
  </si>
  <si>
    <t xml:space="preserve">Anklever, fet, fryst </t>
  </si>
  <si>
    <t>02073689</t>
  </si>
  <si>
    <t xml:space="preserve">Lever av tama ankor, gäss och pärlhöns, fryst (exkl. fet lever) </t>
  </si>
  <si>
    <t>02073690</t>
  </si>
  <si>
    <t xml:space="preserve">Ätbara slaktbiprodukter av tama ankor, gäss och pärlhöns, frysta (exkl. lever) </t>
  </si>
  <si>
    <t xml:space="preserve">Kött, av tama ankor, ostyckat, plockade, avblodade, utan tarmar, men inte urtagna, med huvud och fötter 85%-ankor, färskt eller kylt </t>
  </si>
  <si>
    <t xml:space="preserve">Tama ankor, ostyckade, plockade och urtagna, utan huvud och fötter, men med hals, hjärta, lever och krås 70%-ankor, färska eller kylda </t>
  </si>
  <si>
    <t xml:space="preserve">Tama ankor, ostyckade, plockade och urtagna, utan huvud och fötter och utan hals, hjärta, lever och krås 63%-ankor, eller i annan form, färska eller kylda </t>
  </si>
  <si>
    <t xml:space="preserve">Tama ankor, ostyckade, plockade och urtagna, utan huvud och fötter, men med hals, hjärta, lever och krås 70%-ankor, frysta </t>
  </si>
  <si>
    <t xml:space="preserve">Tama ankor, ostyckade, plockade och urtagna, utan huvud och fötter och utan hals, hjärta, lever och krås 63%-ankor, eller i annan form, frysta </t>
  </si>
  <si>
    <t xml:space="preserve">Ätbar fet lever, av tama ankor, färsk eller kyld </t>
  </si>
  <si>
    <t xml:space="preserve">Styckningsdelar, av tama ankor, benfria, färska eller kylda </t>
  </si>
  <si>
    <t>02074421</t>
  </si>
  <si>
    <t xml:space="preserve">Halvor och kvarter, av tama ankor, färska eller kylda, med ben </t>
  </si>
  <si>
    <t xml:space="preserve">Hela vingar, med eller utan vingspetsar, av tama ankor, färska eller kylda </t>
  </si>
  <si>
    <t>02074441</t>
  </si>
  <si>
    <t xml:space="preserve">Ryggben, hals, ryggben med hals, gump och vingspetsar, av tama ankor, färska eller kylda </t>
  </si>
  <si>
    <t xml:space="preserve">Bröst och delar av bröst, med ben, av tama ankor, färska eller kylda </t>
  </si>
  <si>
    <t xml:space="preserve">Klubbor och delar av klubbor, av tama ankor, färska eller kylda </t>
  </si>
  <si>
    <t>02074471</t>
  </si>
  <si>
    <t xml:space="preserve">Ankpaletat, med ben, färska eller kylda </t>
  </si>
  <si>
    <t>02074481</t>
  </si>
  <si>
    <t xml:space="preserve">Styckningsdelar, av tama ankor, färska eller kylda, med ben, i.a.n. </t>
  </si>
  <si>
    <t>02074491</t>
  </si>
  <si>
    <t xml:space="preserve">Lever, av tama ankor, färsk eller kyld (exkl. fet anklever) </t>
  </si>
  <si>
    <t xml:space="preserve">Slaktbiprodukter, av tama ankor, färska eller kylda (exkl. lever) </t>
  </si>
  <si>
    <t xml:space="preserve">Styckningsdelar, av tama ankor, benfria, frysta </t>
  </si>
  <si>
    <t>02074521</t>
  </si>
  <si>
    <t xml:space="preserve">Halvor och kvarter, med ben, av tama ankor, frysta </t>
  </si>
  <si>
    <t>02074531</t>
  </si>
  <si>
    <t xml:space="preserve">Hela vingar, med eller utan vingspetsar, av tama ankor, frysta </t>
  </si>
  <si>
    <t xml:space="preserve">Ryggben, hals, ryggben med hals, gump och vingspetsar, av tama ankor, frysta </t>
  </si>
  <si>
    <t xml:space="preserve">Bröst och delar av bröst, med ben, av tama ankor, frysta </t>
  </si>
  <si>
    <t xml:space="preserve">Klubbor och delar av klubbor, av tama ankor, frysta </t>
  </si>
  <si>
    <t xml:space="preserve">Ankpaletat, med ben, frysta </t>
  </si>
  <si>
    <t xml:space="preserve">Styckningsdelar, av tama ankor, frysta, med ben, i.a.n. </t>
  </si>
  <si>
    <t>02074595</t>
  </si>
  <si>
    <t xml:space="preserve">Ätbar lever, av tama ankor, fryst (exkl. fet anklever) </t>
  </si>
  <si>
    <t>02074599</t>
  </si>
  <si>
    <t xml:space="preserve">Ätbara slaktbiprodukter, av tama ankor, frysta (exkl. lever) </t>
  </si>
  <si>
    <t>02075110</t>
  </si>
  <si>
    <t xml:space="preserve">Tama gäss, ostyckade, plockade, avblodade, inte urtagna, med huvud och fötter 82 %-gäss, färska eller kylda </t>
  </si>
  <si>
    <t>02075190</t>
  </si>
  <si>
    <t xml:space="preserve">Tama gäss, ostyckade, plockade, urtagna, utan huvud och fötter, med eller utan hjärta och krås 75 %-gäss, eller i annan form, färska eller kylda </t>
  </si>
  <si>
    <t xml:space="preserve">Tama gäss, ostyckade, plockade, avblodade, inte urtagna, med huvud och fötter 82 %-gäss, frysta </t>
  </si>
  <si>
    <t xml:space="preserve">Tama gäss, ostyckade, plockade och urtagna, utan huvud och fötter, med eller utan hjärta och krås 75%-gäss, eller i annan form, frysta </t>
  </si>
  <si>
    <t>02075300</t>
  </si>
  <si>
    <t xml:space="preserve">Fet gåslever, av tama gäss, färsk eller kyld </t>
  </si>
  <si>
    <t xml:space="preserve">Styckningsdelar, av tama gäss, benfria, färska eller kylda </t>
  </si>
  <si>
    <t>02075421</t>
  </si>
  <si>
    <t xml:space="preserve">Halvor och kvarter, av tama gäss, med ben, färska eller kylda </t>
  </si>
  <si>
    <t>02075431</t>
  </si>
  <si>
    <t xml:space="preserve">Hela vingar, med eller utan vingspetsar, av tama gäss, färska eller kylda </t>
  </si>
  <si>
    <t>02075441</t>
  </si>
  <si>
    <t xml:space="preserve">Ryggben, hals, ryggben med hals, gump och vingspetsar, av tama gäss, färska eller kylda </t>
  </si>
  <si>
    <t>02075451</t>
  </si>
  <si>
    <t xml:space="preserve">Bröst och delar av bröst, med ben, av tama gäss, färska eller kylda </t>
  </si>
  <si>
    <t>02075461</t>
  </si>
  <si>
    <t xml:space="preserve">Klubbor och delar därav, av tama gäss, färska eller kylda </t>
  </si>
  <si>
    <t>02075471</t>
  </si>
  <si>
    <t xml:space="preserve">Gåspaletat, med ben, färska eller kylda </t>
  </si>
  <si>
    <t>02075481</t>
  </si>
  <si>
    <t xml:space="preserve">Styckningsdelar, av tama gäss, med ben, färska eller kylda, i.a.n. </t>
  </si>
  <si>
    <t>02075491</t>
  </si>
  <si>
    <t xml:space="preserve">Lever, av tama gäss, färsk eller kyld (exkl. fet gåslever) </t>
  </si>
  <si>
    <t>02075499</t>
  </si>
  <si>
    <t xml:space="preserve">Ätbara slaktbiprodukter, av tama gäss, färska eller kylda (exkl. lever) </t>
  </si>
  <si>
    <t>02075510</t>
  </si>
  <si>
    <t xml:space="preserve">Styckningsdelar, av tama gäss, benfria, frysta </t>
  </si>
  <si>
    <t>02075521</t>
  </si>
  <si>
    <t xml:space="preserve">Halvor och kvarter, av tama gäss, med ben, frysta </t>
  </si>
  <si>
    <t>02075531</t>
  </si>
  <si>
    <t xml:space="preserve">Hela vingar, med eller utan vingspetsar, av tama gäss, frysta </t>
  </si>
  <si>
    <t>02075541</t>
  </si>
  <si>
    <t xml:space="preserve">Ryggben, hals, ryggben med hals, gump och vingspetsar, av tama gäss, frysta </t>
  </si>
  <si>
    <t xml:space="preserve">Bröst och delar av bröst, med ben, av tama gäss, frysta </t>
  </si>
  <si>
    <t>02075561</t>
  </si>
  <si>
    <t xml:space="preserve">Klubbor och delar därav, av tama gäss, frysta </t>
  </si>
  <si>
    <t xml:space="preserve">Gåspaletat, med ben, frysta </t>
  </si>
  <si>
    <t>02075581</t>
  </si>
  <si>
    <t xml:space="preserve">Styckningsdelar av tama gäss, med ben, frysta, i.a.n. </t>
  </si>
  <si>
    <t>02075593</t>
  </si>
  <si>
    <t xml:space="preserve">Fet gåslever, fryst </t>
  </si>
  <si>
    <t>02075595</t>
  </si>
  <si>
    <t xml:space="preserve">Lever, av tama gäss, fryst (exkl. fet gåslever) </t>
  </si>
  <si>
    <t>02075599</t>
  </si>
  <si>
    <t xml:space="preserve">Ätbara slaktbiprodukter, av tama gäss, frysta (exkl. lever) </t>
  </si>
  <si>
    <t xml:space="preserve">Tama pärlhöns, ostyckade, färska, kylda eller frysta </t>
  </si>
  <si>
    <t xml:space="preserve">Styckningsdelar, av tama pärlhöns, benfria, färska, kylda eller frysta </t>
  </si>
  <si>
    <t>02076021</t>
  </si>
  <si>
    <t xml:space="preserve">Halvor och kvarter, av tama pärlhöns, med ben, färska, kylda eller frysta </t>
  </si>
  <si>
    <t xml:space="preserve">Hela vingar, med eller utan vingspetsar av tama pärlhöns, färska, kylda eller frysta </t>
  </si>
  <si>
    <t>02076041</t>
  </si>
  <si>
    <t xml:space="preserve">Ryggben, hals, ryggben med hals, gump och vingspetsar, av tama pärlhöns, färska, kylda eller frysta </t>
  </si>
  <si>
    <t xml:space="preserve">Bröst och delar av bröst, med ben, av tama pärlhöns, färska, kylda eller frysta </t>
  </si>
  <si>
    <t xml:space="preserve">Klubbor och delar av klubbor, av tama pärlhöns, färska, kylda eller frysta </t>
  </si>
  <si>
    <t>02076081</t>
  </si>
  <si>
    <t xml:space="preserve">Styckningsdelar, av tama pärlhöns, med ben, färska, kylda eller frysta, i.a.n. </t>
  </si>
  <si>
    <t xml:space="preserve">Lever, av tama pärlhöns, färsk, kyld eller fryst </t>
  </si>
  <si>
    <t xml:space="preserve">Ätbara slaktbiprodukter, av tama pärlhöns, färska, kylda eller frysta (exkl. lever) </t>
  </si>
  <si>
    <t>Kött, saltade, i saltlake, torkade eller rökta (exkl. kött av nötkreatur och andra oxdjur och svin samt kött och ätbara slaktbiprodukter av primater, valar, delfiner och tumlare däggdjur av ordningen Cetacea, manater och dugonger däggdjur av ordningen Sirenia, sälar, sjölejon och valrossar däggdjur av underordningen Pinnipedia, av reptiler, samt insekter, saltat, i saltlake eller torkat kött av häst)</t>
  </si>
  <si>
    <t xml:space="preserve">Varor av kött av tama kalkoner, beredda eller konserverade, innehållande endast kalkonkött, inte kokt eller på annat sätt värmebehandlat (exkl. korvar och liknande varor) </t>
  </si>
  <si>
    <t>Varor av kött eller slaktbiprodukter av tama kalkoner, beredda eller konserverade, innehållande &gt;= 57 viktprocent kött eller slaktbiprodukter av fjäderfä (exkl. endast inte kokt eller på annat sätt värmebehandlat kalkonkött, korvar och liknande varor, hom ogeniserade beredningar som föreligger i detaljhandelsförpackningar med en nettovikt av &lt;= 250 g, för försäljning som barnmat eller för dietiskt ändamål, samt beredda varor av lever och extrakter av kött)</t>
  </si>
  <si>
    <t>16023130</t>
  </si>
  <si>
    <t>Varor av kött eller slaktbiprodukter av tama kalkoner, beredda eller konserverade, innehållande &gt;= 25 viktprocent, men &lt; 57 viktprocent kött eller slaktbiprodukter av fjäderfä (exkl. korvar och liknande varor, homogeniserade beredningar som föreligger i d etaljhandelsförpackningar med en nettovikt av &lt;= 250 g, för försäljning som barnmat eller för dietiskt ändamål, beredda varor av lever samt extrakter av kött)</t>
  </si>
  <si>
    <t>Varor av kött eller slaktbiprodukter av tama kalkoner, beredda eller konserverade, innehållande &lt; 57 viktprocent kött eller slaktbiprodukter av fjäderfä (exkl. korvar och liknande varor, homogeniserade beredningar som föreligger i detaljhandelsförpackning ar med en nettovikt av &lt;= 250 g, för försäljning som barnmat eller för dietiskt ändamål, beredda varor av lever)</t>
  </si>
  <si>
    <t>16023190</t>
  </si>
  <si>
    <t>Varor av kött eller slaktbiprodukter av tama kalkoner, beredda eller konserverade (exkl. varor med ett innehåll på &gt;= 25 viktprocent kött eller slaktbiprodukter av fjäderfä, korvar och liknande varor, homogeniserade beredningar som föreligger i detaljhand elsförpackningar med en nettovikt av &lt;= 250 g, för försäljning som barnmat eller för dietiskt ändamål, beredda varor av lever samt extrakter och saft av kött)</t>
  </si>
  <si>
    <t>Varor av kött eller slaktbiprodukter av höns av arten Gallus domesticus, beredda eller konserverade, innehållande &gt;= 57 viktprocent kött eller slaktbiprodukter av fjäderfä, inte kokta eller på annat sätt värmebehandlade (exkl. korvar och liknande varor,  beredda varor av lever och kalkon samt extrakter och saft av kött)</t>
  </si>
  <si>
    <t>Varor av kött eller slaktbiprodukter av höns av arten Gallus domesticus, beredda eller konserverade, innehållande &gt;= 57 viktprocent kött eller slaktbiprodukter av fjäderfä, kokta eller på annat sätt värmebehandlade (exkl. pärlhöns och kalkon, korvar och  liknande varor, homogeniserade beredningar som föreligger i detaljhandelsförpackningar med en nettovikt av &lt;= 250 g, för försäljning som barnmat eller för dietiskt ändamål, beredda varor av lever samt extrakter av kött)</t>
  </si>
  <si>
    <t>Varor av kött eller slaktbiprodukter av höns av arten Gallus domesticus, beredda eller konserverade, innehållande &gt;= 25 viktprocent, men &lt; 57 viktprocent kött eller slaktbiprodukter av fjäderfä (exkl. korvar och liknande varor, homogeniserade beredninga r som föreligger i detaljhandelsförpackningar med en nettovikt av &lt;= 250 g, för försäljning som barnmat eller för dietiskt ändamål, beredda varor av lever samt extrakter av kött)</t>
  </si>
  <si>
    <t>Varor av kött eller slaktbiprodukter av höns av arten Gallus domesticus, beredda eller konserverade (exkl. varor innehållande &gt;= 25 viktprocent kött eller slaktbiprodukter av fjäderfä, kött eller slaktbiprodukter av pärlhöns och kalkon, korvar och likna nde varor, homogeniserade beredningar som föreligger i detaljhandelsförpackningar med en nettovikt av &lt;= 250 g, för försäljning som barnmat eller för dietiskt ändamål, beredda varor av lever samt extrakter och saft av kött)</t>
  </si>
  <si>
    <t>Varor av kött eller slaktbiprodukter av ankor, gäss och pärlhöns, beredda eller konserverade, innehållande &gt;= 57 viktprocent kött eller slaktbiprodukter av fjäderfä, inte kokta eller på annat sätt värmebehandlade (exkl. korvar och liknande varor, beredda  varor av lever och kalkon samt extrakter och saft av kött)</t>
  </si>
  <si>
    <t>Varor av kött eller slaktbiprodukter av ankor, gäss och pärlhöns, beredda eller konserverade, innehållande &gt;= 57 viktprocent kött eller slaktbiprodukter av fjäderfä, kokta eller på annat sätt värmebehandlade (exkl. korvar och liknande varor, homogeniserad e beredningar som föreligger i detaljhandelsförpackningar med en nettovikt av &lt;= 250 g, för försäljning som barnmat eller för dietiskt ändamål, beredda varor av lever samt extrakter av kött)</t>
  </si>
  <si>
    <t>16023940</t>
  </si>
  <si>
    <t>Varor av kött eller slaktbiprodukter av ankor, gäss och pärlhöns, beredda eller konserverade, innehållande &gt;= 25 viktprocent men &lt; 57 viktprocent kött eller slaktbiprodukter av fjäderfä (exkl. korvar och liknande varor, homogeniserade beredningar som före ligger i detaljhandelsförpackningar med en nettovikt av &lt;= 250 g, för försäljning som barnmat eller för dietiskt ändamål, beredda varor av lever samt extrakter av kött)</t>
  </si>
  <si>
    <t>16023980</t>
  </si>
  <si>
    <t>Varor av kött eller slaktbiprodukter av ankor, gäss och pärlhöns, beredda eller konserverade (exkl. varor innehållande &gt;= 25 viktprocent kött eller slaktbiprodukter av fjäderfä, korvar och liknande varor, homogeniserade beredningar som föreligger i detalj handelsförpackningar med en nettovikt av &lt;= 250 g, för försäljning som barnmat eller för dietiskt ändamål, beredda varor av lever samt extrakter och saft av kött)</t>
  </si>
  <si>
    <t>Varor av kött eller slaktbiprodukter av ankor, gäss och pärlhöns, beredda eller konserverade, innehållande &lt; 57 viktprocent kött eller slaktbiprodukter av fjäderfä (exkl. korvar och liknande varor, homogeniserade beredningar som föreligger i detaljhandels förpackningar med en nettovikt av &lt;= 250 g, för försäljning som barnmat eller för dietiskt ändamål, beredda varor av lever)</t>
  </si>
  <si>
    <t>Förklaring KN-nummer</t>
  </si>
  <si>
    <t>Import av matfågel 2023, ton produktvikt</t>
  </si>
  <si>
    <t>Export av matfågel 2023, ton produktvikt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</si>
</sst>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x14ac:knownFonts="1">
    <font>
      <sz val="11"/>
      <color theme="1"/>
      <name val="Arial"/>
      <family val="2"/>
      <scheme val="minor"/>
    </font>
    <font>
      <i/>
      <sz val="11"/>
      <color theme="1"/>
      <name val="Arial"/>
      <family val="2"/>
      <scheme val="minor"/>
    </font>
    <font>
      <b/>
      <sz val="12"/>
      <color theme="1"/>
      <name val="Arial"/>
      <family val="2"/>
      <scheme val="minor"/>
    </font>
    <font>
      <i/>
      <sz val="12"/>
      <color rgb="FF000000"/>
      <name val="Arial"/>
      <family val="2"/>
      <scheme val="minor"/>
    </font>
    <font>
      <i/>
      <sz val="11"/>
      <name val="Arial"/>
      <family val="2"/>
      <scheme val="minor"/>
    </font>
    <font>
      <b/>
      <sz val="12"/>
      <color rgb="FF000000"/>
      <name val="Arial"/>
      <family val="2"/>
      <scheme val="minor"/>
    </font>
    <font>
      <sz val="11"/>
      <color theme="1"/>
      <name val="Arial"/>
      <family val="2"/>
      <scheme val="minor"/>
    </font>
    <font>
      <sz val="11"/>
      <color theme="1"/>
      <name val="Arial"/>
      <family val="2"/>
      <scheme val="major"/>
    </font>
    <font>
      <b/>
      <sz val="11"/>
      <color theme="1"/>
      <name val="Arial"/>
      <family val="2"/>
      <scheme val="major"/>
    </font>
    <font>
      <b/>
      <sz val="12"/>
      <color theme="1"/>
      <name val="Arial"/>
      <family val="2"/>
      <scheme val="major"/>
    </font>
    <font>
      <i/>
      <sz val="11"/>
      <name val="Arial"/>
      <family val="2"/>
      <scheme val="major"/>
    </font>
    <font>
      <i/>
      <sz val="11"/>
      <color theme="1"/>
      <name val="Arial"/>
      <family val="2"/>
      <scheme val="major"/>
    </font>
    <font>
      <b/>
      <u/>
      <sz val="11"/>
      <color theme="1"/>
      <name val="Arial"/>
      <family val="2"/>
      <scheme val="major"/>
    </font>
    <font>
      <sz val="11"/>
      <color rgb="FF000000"/>
      <name val="Arial"/>
      <family val="2"/>
      <scheme val="minor"/>
    </font>
    <font>
      <i/>
      <sz val="12"/>
      <color theme="1"/>
      <name val="Arial"/>
      <family val="2"/>
      <scheme val="minor"/>
    </font>
    <font>
      <b/>
      <sz val="12"/>
      <name val="Arial"/>
      <family val="2"/>
      <scheme val="minor"/>
    </font>
    <font>
      <sz val="12"/>
      <color rgb="FF000000"/>
      <name val="Arial"/>
      <family val="2"/>
      <scheme val="minor"/>
    </font>
    <font>
      <sz val="12"/>
      <name val="Arial"/>
      <family val="2"/>
      <scheme val="minor"/>
    </font>
    <font>
      <sz val="12"/>
      <color theme="1"/>
      <name val="Arial"/>
      <family val="2"/>
      <scheme val="minor"/>
    </font>
    <font>
      <b/>
      <i/>
      <sz val="12"/>
      <name val="Arial"/>
      <family val="2"/>
      <scheme val="minor"/>
    </font>
    <font>
      <b/>
      <i/>
      <sz val="12"/>
      <color theme="1"/>
      <name val="Arial"/>
      <family val="2"/>
      <scheme val="minor"/>
    </font>
    <font>
      <b/>
      <sz val="12"/>
      <name val="Arial"/>
      <family val="2"/>
      <scheme val="major"/>
    </font>
    <font>
      <sz val="12"/>
      <color theme="1"/>
      <name val="Arial"/>
      <family val="2"/>
      <scheme val="major"/>
    </font>
    <font>
      <sz val="12"/>
      <name val="Arial"/>
      <family val="2"/>
      <scheme val="major"/>
    </font>
    <font>
      <sz val="12"/>
      <color rgb="FF000000"/>
      <name val="Arial"/>
      <family val="2"/>
      <scheme val="major"/>
    </font>
    <font>
      <b/>
      <sz val="12"/>
      <color rgb="FF000000"/>
      <name val="Arial"/>
      <family val="2"/>
      <scheme val="major"/>
    </font>
    <font>
      <i/>
      <sz val="12"/>
      <color theme="1"/>
      <name val="Arial"/>
      <family val="2"/>
      <scheme val="major"/>
    </font>
    <font>
      <i/>
      <sz val="12"/>
      <name val="Arial"/>
      <family val="2"/>
      <scheme val="major"/>
    </font>
    <font>
      <b/>
      <sz val="14"/>
      <color theme="1"/>
      <name val="Arial"/>
      <family val="2"/>
      <scheme val="minor"/>
    </font>
    <font>
      <b/>
      <sz val="14"/>
      <color theme="1"/>
      <name val="Arial"/>
      <family val="2"/>
      <scheme val="major"/>
    </font>
    <font>
      <b/>
      <sz val="14"/>
      <color rgb="FF000000"/>
      <name val="Calibri"/>
      <family val="2"/>
    </font>
    <font>
      <b/>
      <sz val="11"/>
      <color rgb="FF000000"/>
      <name val="Calibri"/>
      <family val="2"/>
    </font>
    <font>
      <sz val="9"/>
      <color rgb="FF000000"/>
      <name val="Tahoma"/>
      <family val="2"/>
    </font>
    <font>
      <sz val="11"/>
      <name val="Arial"/>
      <family val="2"/>
      <scheme val="minor"/>
    </font>
    <font>
      <b/>
      <sz val="11"/>
      <name val="Calibri"/>
      <family val="2"/>
    </font>
    <font>
      <sz val="11"/>
      <name val="Calibri"/>
      <family val="2"/>
    </font>
    <font>
      <b/>
      <sz val="13"/>
      <color rgb="FF000000"/>
      <name val="Calibri"/>
      <family val="2"/>
    </font>
    <font>
      <sz val="11"/>
      <color theme="1"/>
      <name val="Calibri"/>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s>
  <cellStyleXfs count="3">
    <xf numFmtId="0" fontId="0" fillId="0" borderId="0"/>
    <xf numFmtId="9" fontId="6" fillId="0" borderId="0" applyFont="0" applyFill="0" applyBorder="0" applyAlignment="0" applyProtection="0"/>
    <xf numFmtId="0" fontId="6" fillId="0" borderId="0"/>
  </cellStyleXfs>
  <cellXfs count="142">
    <xf numFmtId="0" fontId="0" fillId="0" borderId="0" xfId="0"/>
    <xf numFmtId="0" fontId="0" fillId="0" borderId="0" xfId="0" applyFont="1"/>
    <xf numFmtId="0" fontId="1" fillId="0" borderId="0" xfId="0" applyFont="1"/>
    <xf numFmtId="0" fontId="2" fillId="0" borderId="0" xfId="0" applyFont="1"/>
    <xf numFmtId="49" fontId="3" fillId="0" borderId="0" xfId="0" applyNumberFormat="1" applyFont="1"/>
    <xf numFmtId="0" fontId="4" fillId="0" borderId="0" xfId="0" applyFont="1" applyAlignment="1">
      <alignment vertical="center"/>
    </xf>
    <xf numFmtId="0" fontId="0" fillId="0" borderId="1" xfId="0" applyFont="1" applyBorder="1"/>
    <xf numFmtId="0" fontId="1" fillId="0" borderId="0" xfId="0" applyFont="1" applyAlignment="1">
      <alignment vertical="center"/>
    </xf>
    <xf numFmtId="9" fontId="0" fillId="0" borderId="0" xfId="1" applyFont="1"/>
    <xf numFmtId="0" fontId="7" fillId="0" borderId="0" xfId="0" applyFont="1" applyFill="1"/>
    <xf numFmtId="0" fontId="7" fillId="0" borderId="0" xfId="0" applyFont="1" applyFill="1" applyProtection="1"/>
    <xf numFmtId="49" fontId="8" fillId="0" borderId="0" xfId="0" applyNumberFormat="1" applyFont="1" applyFill="1" applyProtection="1"/>
    <xf numFmtId="0" fontId="7" fillId="0" borderId="0" xfId="0" applyFont="1" applyFill="1" applyAlignment="1" applyProtection="1">
      <alignment horizontal="center"/>
    </xf>
    <xf numFmtId="3" fontId="7" fillId="0" borderId="0" xfId="0" applyNumberFormat="1" applyFont="1" applyFill="1" applyProtection="1"/>
    <xf numFmtId="0" fontId="8" fillId="0" borderId="0" xfId="0" applyFont="1" applyFill="1" applyProtection="1"/>
    <xf numFmtId="49" fontId="7" fillId="0" borderId="0" xfId="0" applyNumberFormat="1" applyFont="1" applyFill="1" applyBorder="1" applyAlignment="1" applyProtection="1">
      <alignment wrapText="1"/>
    </xf>
    <xf numFmtId="165" fontId="10" fillId="0" borderId="0" xfId="0" applyNumberFormat="1" applyFont="1" applyFill="1" applyBorder="1" applyAlignment="1">
      <alignment horizontal="right" vertical="center" wrapText="1"/>
    </xf>
    <xf numFmtId="49" fontId="7" fillId="0" borderId="0" xfId="0" applyNumberFormat="1" applyFont="1" applyFill="1" applyProtection="1"/>
    <xf numFmtId="3" fontId="7" fillId="0" borderId="0" xfId="0" applyNumberFormat="1" applyFont="1" applyFill="1"/>
    <xf numFmtId="0" fontId="11" fillId="0" borderId="0" xfId="0" applyFont="1"/>
    <xf numFmtId="0" fontId="7" fillId="0" borderId="0" xfId="0" applyFont="1"/>
    <xf numFmtId="0" fontId="12" fillId="0" borderId="0" xfId="0" applyFont="1"/>
    <xf numFmtId="0" fontId="7" fillId="0" borderId="0" xfId="0" applyFont="1" applyFill="1" applyAlignment="1" applyProtection="1">
      <alignment horizontal="left"/>
      <protection locked="0"/>
    </xf>
    <xf numFmtId="49" fontId="7" fillId="0" borderId="0" xfId="0" applyNumberFormat="1" applyFont="1" applyFill="1"/>
    <xf numFmtId="0" fontId="5" fillId="0" borderId="0" xfId="0" applyFont="1"/>
    <xf numFmtId="0" fontId="13" fillId="0" borderId="0" xfId="0" applyFont="1"/>
    <xf numFmtId="0" fontId="14" fillId="0" borderId="0" xfId="0" applyFont="1"/>
    <xf numFmtId="0" fontId="15" fillId="0" borderId="2" xfId="0" applyFont="1" applyBorder="1" applyAlignment="1">
      <alignment horizontal="center" vertical="center" wrapText="1"/>
    </xf>
    <xf numFmtId="0" fontId="15" fillId="0" borderId="0" xfId="0" applyFont="1" applyBorder="1" applyAlignment="1">
      <alignment horizontal="center" vertical="center"/>
    </xf>
    <xf numFmtId="0" fontId="5"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164" fontId="16" fillId="2" borderId="3" xfId="0" applyNumberFormat="1" applyFont="1" applyFill="1" applyBorder="1" applyAlignment="1">
      <alignment horizontal="center" vertical="center" wrapText="1"/>
    </xf>
    <xf numFmtId="165" fontId="16" fillId="2" borderId="3"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164" fontId="16"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165" fontId="16" fillId="2" borderId="0"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164" fontId="16" fillId="2" borderId="0" xfId="0" applyNumberFormat="1" applyFont="1" applyFill="1" applyAlignment="1">
      <alignment horizontal="center" vertical="center" wrapText="1"/>
    </xf>
    <xf numFmtId="0" fontId="15" fillId="0" borderId="4" xfId="0" applyFont="1" applyBorder="1" applyAlignment="1">
      <alignment horizontal="center" vertical="center" wrapText="1"/>
    </xf>
    <xf numFmtId="0" fontId="17" fillId="0" borderId="4" xfId="0" applyFont="1" applyBorder="1" applyAlignment="1">
      <alignment horizontal="center" vertical="center"/>
    </xf>
    <xf numFmtId="0" fontId="15" fillId="2" borderId="0" xfId="0" applyFont="1" applyFill="1" applyBorder="1" applyAlignment="1">
      <alignment horizontal="center" vertical="center" wrapText="1"/>
    </xf>
    <xf numFmtId="164" fontId="18" fillId="2" borderId="0" xfId="0" applyNumberFormat="1" applyFont="1" applyFill="1" applyBorder="1" applyAlignment="1" applyProtection="1">
      <alignment horizontal="center"/>
      <protection locked="0"/>
    </xf>
    <xf numFmtId="2"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xf>
    <xf numFmtId="165" fontId="17" fillId="2" borderId="0" xfId="0" applyNumberFormat="1" applyFont="1" applyFill="1" applyBorder="1" applyAlignment="1">
      <alignment horizontal="center"/>
    </xf>
    <xf numFmtId="0" fontId="19" fillId="2" borderId="5" xfId="0" applyFont="1" applyFill="1" applyBorder="1" applyAlignment="1">
      <alignment horizontal="center" vertical="center" wrapText="1"/>
    </xf>
    <xf numFmtId="165" fontId="19" fillId="2" borderId="5" xfId="0" applyNumberFormat="1" applyFont="1" applyFill="1" applyBorder="1" applyAlignment="1">
      <alignment horizontal="center" vertical="center" wrapText="1"/>
    </xf>
    <xf numFmtId="0" fontId="17" fillId="6" borderId="0" xfId="0" applyFont="1" applyFill="1" applyBorder="1" applyAlignment="1">
      <alignment horizontal="center" vertical="center" wrapText="1"/>
    </xf>
    <xf numFmtId="2" fontId="17" fillId="6" borderId="0" xfId="0" applyNumberFormat="1" applyFont="1" applyFill="1" applyBorder="1" applyAlignment="1">
      <alignment horizontal="center" vertical="center" wrapText="1"/>
    </xf>
    <xf numFmtId="165" fontId="17" fillId="6" borderId="0" xfId="0" applyNumberFormat="1" applyFont="1" applyFill="1" applyBorder="1" applyAlignment="1">
      <alignment horizontal="center" vertical="center" wrapText="1"/>
    </xf>
    <xf numFmtId="0" fontId="19" fillId="6" borderId="5" xfId="0" applyFont="1" applyFill="1" applyBorder="1" applyAlignment="1">
      <alignment horizontal="center" vertical="center" wrapText="1"/>
    </xf>
    <xf numFmtId="165" fontId="19" fillId="6" borderId="5" xfId="0" applyNumberFormat="1" applyFont="1" applyFill="1" applyBorder="1" applyAlignment="1">
      <alignment horizontal="center" vertical="center" wrapText="1"/>
    </xf>
    <xf numFmtId="0" fontId="17" fillId="7" borderId="0" xfId="0" applyFont="1" applyFill="1" applyAlignment="1">
      <alignment horizontal="center" vertical="center" wrapText="1"/>
    </xf>
    <xf numFmtId="2" fontId="18" fillId="7" borderId="0" xfId="0" applyNumberFormat="1" applyFont="1" applyFill="1" applyAlignment="1">
      <alignment horizontal="center"/>
    </xf>
    <xf numFmtId="2" fontId="17" fillId="7" borderId="0" xfId="0" applyNumberFormat="1" applyFont="1" applyFill="1" applyAlignment="1">
      <alignment horizontal="center" vertical="center" wrapText="1"/>
    </xf>
    <xf numFmtId="164" fontId="17" fillId="7" borderId="0" xfId="0" applyNumberFormat="1" applyFont="1" applyFill="1" applyBorder="1" applyAlignment="1">
      <alignment horizontal="center"/>
    </xf>
    <xf numFmtId="165" fontId="17" fillId="7" borderId="0" xfId="0" applyNumberFormat="1" applyFont="1" applyFill="1" applyBorder="1" applyAlignment="1">
      <alignment horizontal="center"/>
    </xf>
    <xf numFmtId="2" fontId="18" fillId="7" borderId="0" xfId="0" applyNumberFormat="1" applyFont="1" applyFill="1" applyBorder="1" applyAlignment="1">
      <alignment horizontal="center"/>
    </xf>
    <xf numFmtId="2" fontId="17" fillId="7" borderId="0" xfId="0" applyNumberFormat="1" applyFont="1" applyFill="1" applyBorder="1" applyAlignment="1">
      <alignment horizontal="center"/>
    </xf>
    <xf numFmtId="0" fontId="19" fillId="7" borderId="5" xfId="0" applyFont="1" applyFill="1" applyBorder="1" applyAlignment="1">
      <alignment horizontal="center" vertical="center" wrapText="1"/>
    </xf>
    <xf numFmtId="165" fontId="19" fillId="7" borderId="5" xfId="0" applyNumberFormat="1" applyFont="1" applyFill="1" applyBorder="1" applyAlignment="1">
      <alignment horizontal="center" vertical="center" wrapText="1"/>
    </xf>
    <xf numFmtId="0" fontId="17" fillId="8" borderId="0" xfId="0" applyFont="1" applyFill="1" applyAlignment="1">
      <alignment horizontal="center" vertical="center" wrapText="1"/>
    </xf>
    <xf numFmtId="164" fontId="18" fillId="8" borderId="0" xfId="0" applyNumberFormat="1" applyFont="1" applyFill="1" applyAlignment="1">
      <alignment horizontal="center"/>
    </xf>
    <xf numFmtId="2" fontId="17" fillId="8" borderId="0" xfId="0" applyNumberFormat="1" applyFont="1" applyFill="1" applyAlignment="1">
      <alignment horizontal="center" vertical="center" wrapText="1"/>
    </xf>
    <xf numFmtId="164" fontId="17" fillId="8" borderId="0" xfId="0" applyNumberFormat="1" applyFont="1" applyFill="1" applyBorder="1" applyAlignment="1">
      <alignment horizontal="center"/>
    </xf>
    <xf numFmtId="165" fontId="17" fillId="8" borderId="0" xfId="0" applyNumberFormat="1" applyFont="1" applyFill="1" applyBorder="1" applyAlignment="1">
      <alignment horizontal="center"/>
    </xf>
    <xf numFmtId="2" fontId="18" fillId="8" borderId="0" xfId="0" applyNumberFormat="1" applyFont="1" applyFill="1" applyAlignment="1">
      <alignment horizontal="center"/>
    </xf>
    <xf numFmtId="164" fontId="17" fillId="8" borderId="0" xfId="0" applyNumberFormat="1" applyFont="1" applyFill="1" applyAlignment="1">
      <alignment horizontal="center" vertical="center" wrapText="1"/>
    </xf>
    <xf numFmtId="2" fontId="18" fillId="8" borderId="0" xfId="0" applyNumberFormat="1" applyFont="1" applyFill="1" applyBorder="1" applyAlignment="1">
      <alignment horizontal="center"/>
    </xf>
    <xf numFmtId="0" fontId="19" fillId="8" borderId="5" xfId="0" applyFont="1" applyFill="1" applyBorder="1" applyAlignment="1">
      <alignment horizontal="center" vertical="center" wrapText="1"/>
    </xf>
    <xf numFmtId="165" fontId="19" fillId="8" borderId="5" xfId="0" applyNumberFormat="1" applyFont="1" applyFill="1" applyBorder="1" applyAlignment="1">
      <alignment horizontal="center" vertical="center" wrapText="1"/>
    </xf>
    <xf numFmtId="0" fontId="18" fillId="4" borderId="0" xfId="0" applyFont="1" applyFill="1" applyAlignment="1">
      <alignment horizontal="center"/>
    </xf>
    <xf numFmtId="164" fontId="18" fillId="4" borderId="0" xfId="0" applyNumberFormat="1" applyFont="1" applyFill="1" applyAlignment="1">
      <alignment horizontal="center"/>
    </xf>
    <xf numFmtId="2" fontId="18" fillId="4" borderId="0" xfId="0" applyNumberFormat="1" applyFont="1" applyFill="1" applyAlignment="1">
      <alignment horizontal="center"/>
    </xf>
    <xf numFmtId="165" fontId="18" fillId="4" borderId="0" xfId="1" applyNumberFormat="1" applyFont="1" applyFill="1" applyAlignment="1">
      <alignment horizontal="center"/>
    </xf>
    <xf numFmtId="0" fontId="18" fillId="4" borderId="4" xfId="0" applyFont="1" applyFill="1" applyBorder="1" applyAlignment="1">
      <alignment horizontal="center"/>
    </xf>
    <xf numFmtId="164" fontId="18" fillId="4" borderId="4" xfId="0" applyNumberFormat="1" applyFont="1" applyFill="1" applyBorder="1" applyAlignment="1">
      <alignment horizontal="center"/>
    </xf>
    <xf numFmtId="2" fontId="18" fillId="4" borderId="4" xfId="0" applyNumberFormat="1" applyFont="1" applyFill="1" applyBorder="1" applyAlignment="1">
      <alignment horizontal="center"/>
    </xf>
    <xf numFmtId="0" fontId="20" fillId="4" borderId="0" xfId="0" applyFont="1" applyFill="1" applyBorder="1" applyAlignment="1">
      <alignment horizontal="center"/>
    </xf>
    <xf numFmtId="165" fontId="19" fillId="4" borderId="3" xfId="0" applyNumberFormat="1" applyFont="1" applyFill="1" applyBorder="1" applyAlignment="1">
      <alignment horizontal="center" vertical="center" wrapText="1"/>
    </xf>
    <xf numFmtId="0" fontId="18" fillId="0" borderId="0" xfId="0" applyFont="1"/>
    <xf numFmtId="0" fontId="15" fillId="0" borderId="4" xfId="0" applyFont="1" applyBorder="1" applyAlignment="1">
      <alignment horizontal="center" vertical="center"/>
    </xf>
    <xf numFmtId="164" fontId="17" fillId="2" borderId="0" xfId="0" applyNumberFormat="1" applyFont="1" applyFill="1" applyBorder="1" applyAlignment="1">
      <alignment horizontal="center" vertical="center" wrapText="1"/>
    </xf>
    <xf numFmtId="0" fontId="21" fillId="3" borderId="4" xfId="0" applyFont="1" applyFill="1" applyBorder="1" applyAlignment="1" applyProtection="1">
      <alignment horizontal="center"/>
    </xf>
    <xf numFmtId="0" fontId="21" fillId="3" borderId="0" xfId="0" applyFont="1" applyFill="1" applyBorder="1" applyAlignment="1" applyProtection="1">
      <alignment horizontal="center"/>
    </xf>
    <xf numFmtId="49" fontId="22" fillId="6" borderId="0" xfId="0" applyNumberFormat="1" applyFont="1" applyFill="1" applyBorder="1" applyProtection="1"/>
    <xf numFmtId="3" fontId="23" fillId="6" borderId="0" xfId="0" applyNumberFormat="1" applyFont="1" applyFill="1" applyBorder="1" applyAlignment="1" applyProtection="1">
      <alignment horizontal="right"/>
    </xf>
    <xf numFmtId="49" fontId="9" fillId="3" borderId="0" xfId="0" applyNumberFormat="1" applyFont="1" applyFill="1" applyBorder="1" applyAlignment="1" applyProtection="1">
      <alignment horizontal="center"/>
    </xf>
    <xf numFmtId="0" fontId="24" fillId="5" borderId="0" xfId="0" applyFont="1" applyFill="1" applyBorder="1" applyProtection="1"/>
    <xf numFmtId="3" fontId="22" fillId="5" borderId="0" xfId="0" applyNumberFormat="1" applyFont="1" applyFill="1" applyBorder="1"/>
    <xf numFmtId="0" fontId="25" fillId="3" borderId="0" xfId="0" applyFont="1" applyFill="1" applyBorder="1" applyAlignment="1" applyProtection="1">
      <alignment horizontal="center"/>
    </xf>
    <xf numFmtId="3" fontId="9" fillId="3" borderId="0" xfId="0" applyNumberFormat="1" applyFont="1" applyFill="1" applyBorder="1"/>
    <xf numFmtId="49" fontId="26" fillId="3" borderId="3" xfId="0" applyNumberFormat="1" applyFont="1" applyFill="1" applyBorder="1" applyAlignment="1" applyProtection="1">
      <alignment wrapText="1"/>
    </xf>
    <xf numFmtId="165" fontId="27" fillId="3" borderId="3" xfId="0" applyNumberFormat="1" applyFont="1" applyFill="1" applyBorder="1" applyAlignment="1">
      <alignment horizontal="right" vertical="center" wrapText="1"/>
    </xf>
    <xf numFmtId="49" fontId="22" fillId="8" borderId="0" xfId="0" applyNumberFormat="1" applyFont="1" applyFill="1" applyBorder="1" applyProtection="1"/>
    <xf numFmtId="3" fontId="23" fillId="8" borderId="0" xfId="0" applyNumberFormat="1" applyFont="1" applyFill="1" applyBorder="1" applyAlignment="1" applyProtection="1">
      <alignment horizontal="right"/>
    </xf>
    <xf numFmtId="0" fontId="24" fillId="7" borderId="0" xfId="0" applyFont="1" applyFill="1" applyBorder="1" applyProtection="1"/>
    <xf numFmtId="3" fontId="22" fillId="7" borderId="0" xfId="0" applyNumberFormat="1" applyFont="1" applyFill="1" applyBorder="1"/>
    <xf numFmtId="49" fontId="26" fillId="3" borderId="3" xfId="0" applyNumberFormat="1" applyFont="1" applyFill="1" applyBorder="1" applyAlignment="1" applyProtection="1">
      <alignment horizontal="left" wrapText="1"/>
    </xf>
    <xf numFmtId="49" fontId="21" fillId="0" borderId="0" xfId="0" applyNumberFormat="1" applyFont="1"/>
    <xf numFmtId="49" fontId="23" fillId="0" borderId="0" xfId="0" applyNumberFormat="1" applyFont="1" applyFill="1" applyAlignment="1">
      <alignment horizontal="center"/>
    </xf>
    <xf numFmtId="49" fontId="22" fillId="5" borderId="0" xfId="0" applyNumberFormat="1" applyFont="1" applyFill="1"/>
    <xf numFmtId="0" fontId="22" fillId="5" borderId="0" xfId="0" applyFont="1" applyFill="1"/>
    <xf numFmtId="0" fontId="23" fillId="0" borderId="0" xfId="0" applyFont="1" applyFill="1" applyAlignment="1" applyProtection="1">
      <alignment horizontal="left"/>
      <protection locked="0"/>
    </xf>
    <xf numFmtId="0" fontId="23" fillId="0" borderId="0" xfId="0" applyFont="1" applyFill="1" applyAlignment="1">
      <alignment horizontal="center"/>
    </xf>
    <xf numFmtId="0" fontId="23" fillId="0" borderId="0" xfId="0" applyFont="1" applyAlignment="1">
      <alignment horizontal="center"/>
    </xf>
    <xf numFmtId="0" fontId="23" fillId="0" borderId="0" xfId="0" applyFont="1" applyFill="1"/>
    <xf numFmtId="0" fontId="22" fillId="8" borderId="0" xfId="0" applyFont="1" applyFill="1" applyAlignment="1" applyProtection="1">
      <alignment horizontal="left"/>
      <protection locked="0"/>
    </xf>
    <xf numFmtId="2" fontId="16" fillId="2" borderId="0"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2" fontId="16" fillId="2" borderId="0" xfId="0" applyNumberFormat="1" applyFont="1" applyFill="1" applyAlignment="1">
      <alignment horizontal="center" vertical="center" wrapText="1"/>
    </xf>
    <xf numFmtId="2" fontId="17" fillId="2" borderId="0" xfId="0" applyNumberFormat="1" applyFont="1" applyFill="1" applyAlignment="1">
      <alignment horizontal="center" vertical="center" wrapText="1"/>
    </xf>
    <xf numFmtId="0" fontId="28" fillId="0" borderId="0" xfId="0" applyFont="1"/>
    <xf numFmtId="3" fontId="4" fillId="2" borderId="3" xfId="0" applyNumberFormat="1" applyFont="1" applyFill="1" applyBorder="1" applyAlignment="1">
      <alignment horizontal="center"/>
    </xf>
    <xf numFmtId="3" fontId="1" fillId="2" borderId="0" xfId="0" applyNumberFormat="1" applyFont="1" applyFill="1" applyAlignment="1">
      <alignment horizontal="center"/>
    </xf>
    <xf numFmtId="3" fontId="1" fillId="2" borderId="0" xfId="0" applyNumberFormat="1" applyFont="1" applyFill="1" applyBorder="1" applyAlignment="1">
      <alignment horizontal="center"/>
    </xf>
    <xf numFmtId="3" fontId="1" fillId="6" borderId="0" xfId="0" applyNumberFormat="1" applyFont="1" applyFill="1" applyAlignment="1">
      <alignment horizontal="center"/>
    </xf>
    <xf numFmtId="3" fontId="1" fillId="6" borderId="4" xfId="0" applyNumberFormat="1" applyFont="1" applyFill="1" applyBorder="1" applyAlignment="1">
      <alignment horizontal="center"/>
    </xf>
    <xf numFmtId="3" fontId="1" fillId="7" borderId="0" xfId="0" applyNumberFormat="1" applyFont="1" applyFill="1" applyBorder="1" applyAlignment="1">
      <alignment horizontal="center"/>
    </xf>
    <xf numFmtId="3" fontId="1" fillId="7" borderId="4" xfId="0" applyNumberFormat="1" applyFont="1" applyFill="1" applyBorder="1" applyAlignment="1">
      <alignment horizontal="center"/>
    </xf>
    <xf numFmtId="3" fontId="1" fillId="8" borderId="0" xfId="0" applyNumberFormat="1" applyFont="1" applyFill="1" applyAlignment="1">
      <alignment horizontal="center"/>
    </xf>
    <xf numFmtId="3" fontId="1" fillId="8" borderId="4" xfId="0" applyNumberFormat="1" applyFont="1" applyFill="1" applyBorder="1" applyAlignment="1">
      <alignment horizontal="center"/>
    </xf>
    <xf numFmtId="3" fontId="1" fillId="4" borderId="0" xfId="0" applyNumberFormat="1" applyFont="1" applyFill="1" applyAlignment="1">
      <alignment horizontal="center"/>
    </xf>
    <xf numFmtId="3" fontId="1" fillId="4" borderId="4" xfId="0" applyNumberFormat="1" applyFont="1" applyFill="1" applyBorder="1" applyAlignment="1">
      <alignment horizontal="center"/>
    </xf>
    <xf numFmtId="49" fontId="29" fillId="0" borderId="0" xfId="0" applyNumberFormat="1" applyFont="1" applyFill="1" applyProtection="1"/>
    <xf numFmtId="3" fontId="22" fillId="5" borderId="0" xfId="0" applyNumberFormat="1" applyFont="1" applyFill="1"/>
    <xf numFmtId="3" fontId="22" fillId="5" borderId="0" xfId="0" applyNumberFormat="1" applyFont="1" applyFill="1" applyAlignment="1">
      <alignment horizontal="right"/>
    </xf>
    <xf numFmtId="3" fontId="22" fillId="8" borderId="0" xfId="0" applyNumberFormat="1" applyFont="1" applyFill="1"/>
    <xf numFmtId="0" fontId="30" fillId="0" borderId="0" xfId="0" applyNumberFormat="1" applyFont="1" applyFill="1" applyAlignment="1" applyProtection="1"/>
    <xf numFmtId="0" fontId="0" fillId="0" borderId="0" xfId="0" applyNumberFormat="1" applyFill="1" applyAlignment="1" applyProtection="1"/>
    <xf numFmtId="0" fontId="31" fillId="0" borderId="0" xfId="0" applyNumberFormat="1" applyFont="1" applyFill="1" applyAlignment="1" applyProtection="1"/>
    <xf numFmtId="1" fontId="0" fillId="0" borderId="0" xfId="0" applyNumberFormat="1" applyFill="1" applyAlignment="1" applyProtection="1"/>
    <xf numFmtId="3" fontId="31" fillId="0" borderId="0" xfId="0" applyNumberFormat="1" applyFont="1" applyFill="1" applyAlignment="1" applyProtection="1"/>
    <xf numFmtId="0" fontId="33" fillId="0" borderId="0" xfId="0" applyNumberFormat="1" applyFont="1" applyFill="1" applyAlignment="1" applyProtection="1"/>
    <xf numFmtId="0" fontId="34" fillId="0" borderId="0" xfId="0" applyNumberFormat="1" applyFont="1" applyFill="1" applyAlignment="1" applyProtection="1"/>
    <xf numFmtId="1" fontId="33" fillId="0" borderId="0" xfId="0" applyNumberFormat="1" applyFont="1" applyFill="1" applyAlignment="1" applyProtection="1"/>
    <xf numFmtId="1" fontId="35" fillId="0" borderId="0" xfId="0" applyNumberFormat="1" applyFont="1" applyFill="1" applyAlignment="1" applyProtection="1"/>
    <xf numFmtId="0" fontId="36" fillId="0" borderId="0" xfId="0" applyNumberFormat="1" applyFont="1" applyFill="1" applyAlignment="1" applyProtection="1"/>
    <xf numFmtId="1" fontId="37" fillId="0" borderId="0" xfId="0" applyNumberFormat="1" applyFont="1" applyFill="1" applyAlignment="1" applyProtection="1"/>
    <xf numFmtId="0" fontId="37" fillId="0" borderId="0" xfId="0" applyNumberFormat="1" applyFont="1" applyFill="1" applyAlignment="1" applyProtection="1"/>
    <xf numFmtId="3" fontId="37" fillId="0" borderId="0" xfId="0" applyNumberFormat="1" applyFont="1" applyFill="1" applyAlignment="1" applyProtection="1"/>
  </cellXfs>
  <cellStyles count="3">
    <cellStyle name="Normal" xfId="0" builtinId="0"/>
    <cellStyle name="Normal 2" xfId="2" xr:uid="{237D45BC-E1E7-450E-98B6-522A842D0E62}"/>
    <cellStyle name="Procent" xfId="1" builtinId="5"/>
  </cellStyles>
  <dxfs count="207">
    <dxf>
      <font>
        <b/>
        <i val="0"/>
        <strike val="0"/>
        <condense val="0"/>
        <extend val="0"/>
        <outline val="0"/>
        <shadow val="0"/>
        <u val="none"/>
        <vertAlign val="baseline"/>
        <sz val="11"/>
        <color rgb="FF000000"/>
        <name val="Calibri"/>
        <family val="2"/>
        <scheme val="none"/>
      </font>
      <numFmt numFmtId="3" formatCode="#,##0"/>
      <fill>
        <patternFill patternType="none">
          <fgColor indexed="64"/>
          <bgColor auto="1"/>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family val="2"/>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auto="1"/>
      </font>
      <numFmt numFmtId="1" formatCode="0"/>
      <fill>
        <patternFill patternType="none">
          <fgColor indexed="64"/>
          <bgColor indexed="65"/>
        </patternFill>
      </fill>
      <alignment horizontal="general" vertical="bottom" textRotation="0" wrapText="0" indent="0" justifyLastLine="0" shrinkToFit="0" readingOrder="0"/>
      <protection locked="1" hidden="0"/>
    </dxf>
    <dxf>
      <fill>
        <patternFill patternType="none">
          <fgColor indexed="64"/>
          <bgColor indexed="65"/>
        </patternFill>
      </fill>
      <alignment horizontal="general" vertical="bottom" textRotation="0" wrapText="0" indent="0" justifyLastLine="0" shrinkToFit="0" readingOrder="0"/>
      <protection locked="1" hidden="0"/>
    </dxf>
    <dxf>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major"/>
      </font>
      <numFmt numFmtId="3" formatCode="#,##0"/>
      <fill>
        <patternFill patternType="solid">
          <fgColor indexed="64"/>
          <bgColor theme="5" tint="0.79998168889431442"/>
        </patternFill>
      </fill>
    </dxf>
    <dxf>
      <font>
        <b val="0"/>
        <i val="0"/>
        <strike val="0"/>
        <condense val="0"/>
        <extend val="0"/>
        <outline val="0"/>
        <shadow val="0"/>
        <u val="none"/>
        <vertAlign val="baseline"/>
        <sz val="12"/>
        <color theme="1"/>
        <name val="Arial"/>
        <family val="2"/>
        <scheme val="major"/>
      </font>
      <numFmt numFmtId="3" formatCode="#,##0"/>
      <fill>
        <patternFill patternType="solid">
          <fgColor indexed="64"/>
          <bgColor theme="5" tint="0.79998168889431442"/>
        </patternFill>
      </fill>
    </dxf>
    <dxf>
      <font>
        <b val="0"/>
        <i val="0"/>
        <strike val="0"/>
        <condense val="0"/>
        <extend val="0"/>
        <outline val="0"/>
        <shadow val="0"/>
        <u val="none"/>
        <vertAlign val="baseline"/>
        <sz val="12"/>
        <color theme="1"/>
        <name val="Arial"/>
        <family val="2"/>
        <scheme val="major"/>
      </font>
      <numFmt numFmtId="3" formatCode="#,##0"/>
      <fill>
        <patternFill patternType="solid">
          <fgColor indexed="64"/>
          <bgColor theme="5" tint="0.79998168889431442"/>
        </patternFill>
      </fill>
    </dxf>
    <dxf>
      <font>
        <b val="0"/>
        <i val="0"/>
        <strike val="0"/>
        <condense val="0"/>
        <extend val="0"/>
        <outline val="0"/>
        <shadow val="0"/>
        <u val="none"/>
        <vertAlign val="baseline"/>
        <sz val="12"/>
        <color theme="1"/>
        <name val="Arial"/>
        <family val="2"/>
        <scheme val="major"/>
      </font>
      <numFmt numFmtId="3" formatCode="#,##0"/>
      <fill>
        <patternFill patternType="solid">
          <fgColor indexed="64"/>
          <bgColor theme="5" tint="0.79998168889431442"/>
        </patternFill>
      </fill>
    </dxf>
    <dxf>
      <font>
        <b val="0"/>
        <i val="0"/>
        <strike val="0"/>
        <condense val="0"/>
        <extend val="0"/>
        <outline val="0"/>
        <shadow val="0"/>
        <u val="none"/>
        <vertAlign val="baseline"/>
        <sz val="12"/>
        <color theme="1"/>
        <name val="Arial"/>
        <family val="2"/>
        <scheme val="major"/>
      </font>
      <numFmt numFmtId="3" formatCode="#,##0"/>
      <fill>
        <patternFill patternType="solid">
          <fgColor indexed="64"/>
          <bgColor theme="5" tint="0.79998168889431442"/>
        </patternFill>
      </fill>
    </dxf>
    <dxf>
      <font>
        <b val="0"/>
        <i val="0"/>
        <strike val="0"/>
        <condense val="0"/>
        <extend val="0"/>
        <outline val="0"/>
        <shadow val="0"/>
        <u val="none"/>
        <vertAlign val="baseline"/>
        <sz val="12"/>
        <color theme="1"/>
        <name val="Arial"/>
        <family val="2"/>
        <scheme val="major"/>
      </font>
      <fill>
        <patternFill patternType="solid">
          <fgColor indexed="64"/>
          <bgColor theme="5" tint="0.79998168889431442"/>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Arial"/>
        <family val="2"/>
        <scheme val="major"/>
      </font>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major"/>
      </font>
      <fill>
        <patternFill patternType="none">
          <fgColor indexed="64"/>
          <bgColor indexed="65"/>
        </patternFill>
      </fill>
    </dxf>
    <dxf>
      <font>
        <strike val="0"/>
        <outline val="0"/>
        <shadow val="0"/>
        <u val="none"/>
        <vertAlign val="baseline"/>
        <sz val="12"/>
        <color theme="1"/>
        <name val="Arial"/>
        <family val="2"/>
        <scheme val="major"/>
      </font>
      <numFmt numFmtId="3" formatCode="#,##0"/>
      <fill>
        <patternFill patternType="solid">
          <fgColor indexed="64"/>
          <bgColor theme="6" tint="0.79998168889431442"/>
        </patternFill>
      </fill>
      <alignment horizontal="right" vertical="bottom" textRotation="0" wrapText="0" indent="0" justifyLastLine="0" shrinkToFit="0" readingOrder="0"/>
    </dxf>
    <dxf>
      <font>
        <strike val="0"/>
        <outline val="0"/>
        <shadow val="0"/>
        <u val="none"/>
        <vertAlign val="baseline"/>
        <sz val="12"/>
        <color theme="1"/>
        <name val="Arial"/>
        <family val="2"/>
        <scheme val="major"/>
      </font>
      <numFmt numFmtId="3" formatCode="#,##0"/>
      <fill>
        <patternFill patternType="solid">
          <fgColor indexed="64"/>
          <bgColor theme="6" tint="0.79998168889431442"/>
        </patternFill>
      </fill>
    </dxf>
    <dxf>
      <font>
        <strike val="0"/>
        <outline val="0"/>
        <shadow val="0"/>
        <u val="none"/>
        <vertAlign val="baseline"/>
        <sz val="12"/>
        <color theme="1"/>
        <name val="Arial"/>
        <family val="2"/>
        <scheme val="major"/>
      </font>
      <numFmt numFmtId="3" formatCode="#,##0"/>
      <fill>
        <patternFill patternType="solid">
          <fgColor indexed="64"/>
          <bgColor theme="6" tint="0.79998168889431442"/>
        </patternFill>
      </fill>
    </dxf>
    <dxf>
      <font>
        <strike val="0"/>
        <outline val="0"/>
        <shadow val="0"/>
        <u val="none"/>
        <vertAlign val="baseline"/>
        <sz val="12"/>
        <color theme="1"/>
        <name val="Arial"/>
        <family val="2"/>
        <scheme val="major"/>
      </font>
      <numFmt numFmtId="3" formatCode="#,##0"/>
      <fill>
        <patternFill patternType="solid">
          <fgColor indexed="64"/>
          <bgColor theme="6" tint="0.79998168889431442"/>
        </patternFill>
      </fill>
    </dxf>
    <dxf>
      <font>
        <strike val="0"/>
        <outline val="0"/>
        <shadow val="0"/>
        <u val="none"/>
        <vertAlign val="baseline"/>
        <sz val="12"/>
        <color theme="1"/>
        <name val="Arial"/>
        <family val="2"/>
        <scheme val="major"/>
      </font>
      <numFmt numFmtId="3" formatCode="#,##0"/>
      <fill>
        <patternFill patternType="solid">
          <fgColor indexed="64"/>
          <bgColor theme="6" tint="0.79998168889431442"/>
        </patternFill>
      </fill>
    </dxf>
    <dxf>
      <font>
        <strike val="0"/>
        <outline val="0"/>
        <shadow val="0"/>
        <u val="none"/>
        <vertAlign val="baseline"/>
        <sz val="12"/>
        <color theme="1"/>
        <name val="Arial"/>
        <family val="2"/>
        <scheme val="major"/>
      </font>
      <fill>
        <patternFill patternType="solid">
          <fgColor indexed="64"/>
          <bgColor theme="6" tint="0.79998168889431442"/>
        </patternFill>
      </fill>
    </dxf>
    <dxf>
      <font>
        <strike val="0"/>
        <outline val="0"/>
        <shadow val="0"/>
        <u val="none"/>
        <vertAlign val="baseline"/>
        <sz val="12"/>
        <color theme="1"/>
        <name val="Arial"/>
        <family val="2"/>
        <scheme val="major"/>
      </font>
      <numFmt numFmtId="30" formatCode="@"/>
      <fill>
        <patternFill patternType="solid">
          <fgColor indexed="64"/>
          <bgColor theme="6" tint="0.79998168889431442"/>
        </patternFill>
      </fill>
    </dxf>
    <dxf>
      <font>
        <b val="0"/>
        <i val="0"/>
        <strike val="0"/>
        <condense val="0"/>
        <extend val="0"/>
        <outline val="0"/>
        <shadow val="0"/>
        <u val="none"/>
        <vertAlign val="baseline"/>
        <sz val="12"/>
        <color auto="1"/>
        <name val="Arial"/>
        <family val="2"/>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top style="thin">
          <color indexed="64"/>
        </top>
        <bottom style="medium">
          <color indexed="64"/>
        </bottom>
      </border>
    </dxf>
    <dxf>
      <font>
        <strike val="0"/>
        <outline val="0"/>
        <shadow val="0"/>
        <u val="none"/>
        <vertAlign val="baseline"/>
        <sz val="12"/>
        <name val="Arial"/>
        <family val="2"/>
        <scheme val="major"/>
      </font>
    </dxf>
    <dxf>
      <border>
        <bottom style="thin">
          <color indexed="64"/>
        </bottom>
      </border>
    </dxf>
    <dxf>
      <font>
        <b/>
        <i val="0"/>
        <strike val="0"/>
        <condense val="0"/>
        <extend val="0"/>
        <outline val="0"/>
        <shadow val="0"/>
        <u val="none"/>
        <vertAlign val="baseline"/>
        <sz val="12"/>
        <color auto="1"/>
        <name val="Arial"/>
        <family val="2"/>
        <scheme val="major"/>
      </font>
      <fill>
        <patternFill patternType="solid">
          <fgColor indexed="64"/>
          <bgColor theme="0" tint="-0.14999847407452621"/>
        </patternFill>
      </fill>
      <alignment horizontal="center" vertical="bottom" textRotation="0" wrapText="0" indent="0" justifyLastLine="0" shrinkToFit="0" readingOrder="0"/>
      <protection locked="1" hidden="0"/>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top style="thin">
          <color indexed="64"/>
        </top>
        <bottom style="medium">
          <color indexed="64"/>
        </bottom>
      </border>
    </dxf>
    <dxf>
      <font>
        <strike val="0"/>
        <outline val="0"/>
        <shadow val="0"/>
        <u val="none"/>
        <vertAlign val="baseline"/>
        <sz val="12"/>
        <name val="Arial"/>
        <family val="2"/>
        <scheme val="major"/>
      </font>
    </dxf>
    <dxf>
      <border>
        <bottom style="thin">
          <color indexed="64"/>
        </bottom>
      </border>
    </dxf>
    <dxf>
      <font>
        <b/>
        <i val="0"/>
        <strike val="0"/>
        <condense val="0"/>
        <extend val="0"/>
        <outline val="0"/>
        <shadow val="0"/>
        <u val="none"/>
        <vertAlign val="baseline"/>
        <sz val="12"/>
        <color auto="1"/>
        <name val="Arial"/>
        <family val="2"/>
        <scheme val="major"/>
      </font>
      <fill>
        <patternFill patternType="solid">
          <fgColor indexed="64"/>
          <bgColor theme="0" tint="-0.14999847407452621"/>
        </patternFill>
      </fill>
      <alignment horizontal="center" vertical="bottom" textRotation="0" wrapText="0" indent="0" justifyLastLine="0" shrinkToFit="0" readingOrder="0"/>
      <protection locked="1" hidden="0"/>
    </dxf>
    <dxf>
      <font>
        <i/>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border outline="0">
        <top style="medium">
          <color indexed="64"/>
        </top>
        <bottom style="medium">
          <color indexed="64"/>
        </bottom>
      </border>
    </dxf>
    <dxf>
      <font>
        <strike val="0"/>
        <outline val="0"/>
        <shadow val="0"/>
        <u val="none"/>
        <vertAlign val="baseline"/>
        <sz val="12"/>
        <name val="Arial"/>
        <family val="2"/>
        <scheme val="minor"/>
      </font>
    </dxf>
    <dxf>
      <border outline="0">
        <bottom style="thin">
          <color indexed="64"/>
        </bottom>
      </border>
    </dxf>
    <dxf>
      <font>
        <b/>
        <i val="0"/>
        <strike val="0"/>
        <condense val="0"/>
        <extend val="0"/>
        <outline val="0"/>
        <shadow val="0"/>
        <u val="none"/>
        <vertAlign val="baseline"/>
        <sz val="12"/>
        <color auto="1"/>
        <name val="Arial"/>
        <family val="2"/>
        <scheme val="minor"/>
      </font>
      <alignment horizontal="center" vertical="center" textRotation="0" wrapText="1" indent="0" justifyLastLine="0" shrinkToFit="0" readingOrder="0"/>
    </dxf>
    <dxf>
      <font>
        <b val="0"/>
        <i/>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border outline="0">
        <top style="medium">
          <color indexed="64"/>
        </top>
        <bottom style="medium">
          <color indexed="64"/>
        </bottom>
      </border>
    </dxf>
    <dxf>
      <font>
        <strike val="0"/>
        <outline val="0"/>
        <shadow val="0"/>
        <u val="none"/>
        <vertAlign val="baseline"/>
        <sz val="12"/>
        <name val="Arial"/>
        <family val="2"/>
        <scheme val="minor"/>
      </font>
    </dxf>
    <dxf>
      <border outline="0">
        <bottom style="thin">
          <color indexed="64"/>
        </bottom>
      </border>
    </dxf>
    <dxf>
      <font>
        <b/>
        <i val="0"/>
        <strike val="0"/>
        <condense val="0"/>
        <extend val="0"/>
        <outline val="0"/>
        <shadow val="0"/>
        <u val="none"/>
        <vertAlign val="baseline"/>
        <sz val="12"/>
        <color auto="1"/>
        <name val="Arial"/>
        <family val="2"/>
        <scheme val="minor"/>
      </font>
      <alignment horizontal="center" vertical="center" textRotation="0" wrapText="1" indent="0" justifyLastLine="0" shrinkToFit="0" readingOrder="0"/>
    </dxf>
    <dxf>
      <font>
        <b val="0"/>
        <i/>
        <strike val="0"/>
        <condense val="0"/>
        <extend val="0"/>
        <outline val="0"/>
        <shadow val="0"/>
        <u val="none"/>
        <vertAlign val="baseline"/>
        <sz val="11"/>
        <color theme="1"/>
        <name val="Arial"/>
        <family val="2"/>
        <scheme val="minor"/>
      </font>
      <numFmt numFmtId="3"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minor"/>
      </font>
      <numFmt numFmtId="164"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family val="2"/>
        <scheme val="minor"/>
      </font>
      <numFmt numFmtId="165"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family val="2"/>
        <scheme val="minor"/>
      </font>
      <numFmt numFmtId="164"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family val="2"/>
        <scheme val="minor"/>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family val="2"/>
        <scheme val="minor"/>
      </font>
      <numFmt numFmtId="164"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family val="2"/>
        <scheme val="minor"/>
      </font>
      <numFmt numFmtId="164" formatCode="0.0"/>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2"/>
        <color rgb="FF000000"/>
        <name val="Arial"/>
        <family val="2"/>
        <scheme val="minor"/>
      </font>
      <fill>
        <patternFill patternType="solid">
          <fgColor indexed="64"/>
          <bgColor theme="0"/>
        </patternFill>
      </fill>
      <alignment horizontal="center"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Svensk marknadsbalans matfågel</a:t>
            </a:r>
          </a:p>
        </c:rich>
      </c:tx>
      <c:layout>
        <c:manualLayout>
          <c:xMode val="edge"/>
          <c:yMode val="edge"/>
          <c:x val="0.33344599966763255"/>
          <c:y val="0"/>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manualLayout>
          <c:layoutTarget val="inner"/>
          <c:xMode val="edge"/>
          <c:yMode val="edge"/>
          <c:x val="8.8589697673226053E-2"/>
          <c:y val="0.10171004854963078"/>
          <c:w val="0.81337977704147624"/>
          <c:h val="0.72890804128758513"/>
        </c:manualLayout>
      </c:layout>
      <c:lineChart>
        <c:grouping val="standard"/>
        <c:varyColors val="0"/>
        <c:ser>
          <c:idx val="0"/>
          <c:order val="0"/>
          <c:tx>
            <c:strRef>
              <c:f>Helårsbalans!$B$12</c:f>
              <c:strCache>
                <c:ptCount val="1"/>
                <c:pt idx="0">
                  <c:v>Produktion</c:v>
                </c:pt>
              </c:strCache>
            </c:strRef>
          </c:tx>
          <c:spPr>
            <a:ln w="25400" cap="rnd">
              <a:solidFill>
                <a:srgbClr val="0070C0"/>
              </a:solidFill>
              <a:round/>
            </a:ln>
            <a:effectLst/>
          </c:spPr>
          <c:marker>
            <c:symbol val="none"/>
          </c:marker>
          <c:cat>
            <c:numRef>
              <c:f>Helårsbalans!$A$18:$A$46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Helårsbalans!$B$18:$B$46</c:f>
              <c:numCache>
                <c:formatCode>0.0</c:formatCode>
                <c:ptCount val="29"/>
                <c:pt idx="0">
                  <c:v>79.8</c:v>
                </c:pt>
                <c:pt idx="1">
                  <c:v>82.3</c:v>
                </c:pt>
                <c:pt idx="2">
                  <c:v>89.7</c:v>
                </c:pt>
                <c:pt idx="3">
                  <c:v>87.890422000000001</c:v>
                </c:pt>
                <c:pt idx="4">
                  <c:v>94.082437999999996</c:v>
                </c:pt>
                <c:pt idx="5">
                  <c:v>99.127184999999997</c:v>
                </c:pt>
                <c:pt idx="6">
                  <c:v>105.801968</c:v>
                </c:pt>
                <c:pt idx="7">
                  <c:v>110.644884</c:v>
                </c:pt>
                <c:pt idx="8">
                  <c:v>105.60817299999999</c:v>
                </c:pt>
                <c:pt idx="9">
                  <c:v>100.260774</c:v>
                </c:pt>
                <c:pt idx="10">
                  <c:v>106.19192</c:v>
                </c:pt>
                <c:pt idx="11">
                  <c:v>109.860783</c:v>
                </c:pt>
                <c:pt idx="12">
                  <c:v>113.319599</c:v>
                </c:pt>
                <c:pt idx="13">
                  <c:v>115.51275099999999</c:v>
                </c:pt>
                <c:pt idx="14">
                  <c:v>113.53175</c:v>
                </c:pt>
                <c:pt idx="15">
                  <c:v>121.66740299999999</c:v>
                </c:pt>
                <c:pt idx="16">
                  <c:v>121.268446</c:v>
                </c:pt>
                <c:pt idx="17">
                  <c:v>117.304069</c:v>
                </c:pt>
                <c:pt idx="18">
                  <c:v>125.738451</c:v>
                </c:pt>
                <c:pt idx="19">
                  <c:v>137.777783</c:v>
                </c:pt>
                <c:pt idx="20">
                  <c:v>145.77000000000001</c:v>
                </c:pt>
                <c:pt idx="21">
                  <c:v>158.03</c:v>
                </c:pt>
                <c:pt idx="22">
                  <c:v>158.77000000000001</c:v>
                </c:pt>
                <c:pt idx="23">
                  <c:v>156.74</c:v>
                </c:pt>
                <c:pt idx="24">
                  <c:v>165.22</c:v>
                </c:pt>
                <c:pt idx="25">
                  <c:v>172.28</c:v>
                </c:pt>
                <c:pt idx="26">
                  <c:v>182.55</c:v>
                </c:pt>
                <c:pt idx="27">
                  <c:v>176.12</c:v>
                </c:pt>
                <c:pt idx="28">
                  <c:v>175.86</c:v>
                </c:pt>
              </c:numCache>
            </c:numRef>
          </c:val>
          <c:smooth val="0"/>
          <c:extLst>
            <c:ext xmlns:c16="http://schemas.microsoft.com/office/drawing/2014/chart" uri="{C3380CC4-5D6E-409C-BE32-E72D297353CC}">
              <c16:uniqueId val="{00000000-4CFB-4F92-9FBA-A7BA304B06C9}"/>
            </c:ext>
          </c:extLst>
        </c:ser>
        <c:ser>
          <c:idx val="1"/>
          <c:order val="1"/>
          <c:tx>
            <c:strRef>
              <c:f>Helårsbalans!$C$12</c:f>
              <c:strCache>
                <c:ptCount val="1"/>
                <c:pt idx="0">
                  <c:v>Import</c:v>
                </c:pt>
              </c:strCache>
            </c:strRef>
          </c:tx>
          <c:spPr>
            <a:ln w="25400" cap="rnd">
              <a:solidFill>
                <a:srgbClr val="C00000"/>
              </a:solidFill>
              <a:prstDash val="solid"/>
              <a:round/>
            </a:ln>
            <a:effectLst/>
          </c:spPr>
          <c:marker>
            <c:symbol val="none"/>
          </c:marker>
          <c:cat>
            <c:numRef>
              <c:f>Helårsbalans!$A$18:$A$46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Helårsbalans!$C$18:$C$46</c:f>
              <c:numCache>
                <c:formatCode>0.00</c:formatCode>
                <c:ptCount val="29"/>
                <c:pt idx="0">
                  <c:v>2.2000000000000002</c:v>
                </c:pt>
                <c:pt idx="1">
                  <c:v>3.3368800000000003</c:v>
                </c:pt>
                <c:pt idx="2">
                  <c:v>5.2789599999999997</c:v>
                </c:pt>
                <c:pt idx="3">
                  <c:v>6.0181300000000002</c:v>
                </c:pt>
                <c:pt idx="4">
                  <c:v>11.241100000000001</c:v>
                </c:pt>
                <c:pt idx="5">
                  <c:v>20.184519999999999</c:v>
                </c:pt>
                <c:pt idx="6">
                  <c:v>26.196750000000002</c:v>
                </c:pt>
                <c:pt idx="7">
                  <c:v>31.587869999999999</c:v>
                </c:pt>
                <c:pt idx="8">
                  <c:v>34.181370000000001</c:v>
                </c:pt>
                <c:pt idx="9">
                  <c:v>43.337489999999995</c:v>
                </c:pt>
                <c:pt idx="10">
                  <c:v>48.132629999999999</c:v>
                </c:pt>
                <c:pt idx="11">
                  <c:v>53.477220000000003</c:v>
                </c:pt>
                <c:pt idx="12">
                  <c:v>55.061129999999999</c:v>
                </c:pt>
                <c:pt idx="13">
                  <c:v>62.772930000000002</c:v>
                </c:pt>
                <c:pt idx="14">
                  <c:v>60.188699999999997</c:v>
                </c:pt>
                <c:pt idx="15">
                  <c:v>64.541449999999998</c:v>
                </c:pt>
                <c:pt idx="16">
                  <c:v>69.155270000000016</c:v>
                </c:pt>
                <c:pt idx="17">
                  <c:v>78.281999999999996</c:v>
                </c:pt>
                <c:pt idx="18">
                  <c:v>82.771000000000001</c:v>
                </c:pt>
                <c:pt idx="19">
                  <c:v>89.313000000000002</c:v>
                </c:pt>
                <c:pt idx="20">
                  <c:v>91.22</c:v>
                </c:pt>
                <c:pt idx="21">
                  <c:v>96.691999999999993</c:v>
                </c:pt>
                <c:pt idx="22">
                  <c:v>96.236999999999995</c:v>
                </c:pt>
                <c:pt idx="23">
                  <c:v>92.600999999999999</c:v>
                </c:pt>
                <c:pt idx="24">
                  <c:v>95.1</c:v>
                </c:pt>
                <c:pt idx="25">
                  <c:v>87.462000000000003</c:v>
                </c:pt>
                <c:pt idx="26">
                  <c:v>96.692999999999998</c:v>
                </c:pt>
                <c:pt idx="27" formatCode="0.0">
                  <c:v>108.07</c:v>
                </c:pt>
                <c:pt idx="28" formatCode="0.0">
                  <c:v>112.80200000000001</c:v>
                </c:pt>
              </c:numCache>
            </c:numRef>
          </c:val>
          <c:smooth val="0"/>
          <c:extLst>
            <c:ext xmlns:c16="http://schemas.microsoft.com/office/drawing/2014/chart" uri="{C3380CC4-5D6E-409C-BE32-E72D297353CC}">
              <c16:uniqueId val="{00000001-4CFB-4F92-9FBA-A7BA304B06C9}"/>
            </c:ext>
          </c:extLst>
        </c:ser>
        <c:ser>
          <c:idx val="2"/>
          <c:order val="2"/>
          <c:tx>
            <c:strRef>
              <c:f>Helårsbalans!$D$12</c:f>
              <c:strCache>
                <c:ptCount val="1"/>
                <c:pt idx="0">
                  <c:v>Export</c:v>
                </c:pt>
              </c:strCache>
            </c:strRef>
          </c:tx>
          <c:spPr>
            <a:ln w="25400" cap="rnd">
              <a:solidFill>
                <a:srgbClr val="93C01B">
                  <a:lumMod val="75000"/>
                </a:srgbClr>
              </a:solidFill>
              <a:prstDash val="solid"/>
              <a:round/>
            </a:ln>
            <a:effectLst/>
          </c:spPr>
          <c:marker>
            <c:symbol val="none"/>
          </c:marker>
          <c:cat>
            <c:numRef>
              <c:f>Helårsbalans!$A$18:$A$46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Helårsbalans!$D$18:$D$46</c:f>
              <c:numCache>
                <c:formatCode>0.00</c:formatCode>
                <c:ptCount val="29"/>
                <c:pt idx="0">
                  <c:v>5.3</c:v>
                </c:pt>
                <c:pt idx="1">
                  <c:v>6.1935400000000005</c:v>
                </c:pt>
                <c:pt idx="2">
                  <c:v>13.516939999999998</c:v>
                </c:pt>
                <c:pt idx="3">
                  <c:v>6.4950900000000003</c:v>
                </c:pt>
                <c:pt idx="4">
                  <c:v>3.8163300000000002</c:v>
                </c:pt>
                <c:pt idx="5">
                  <c:v>5.9763899999999994</c:v>
                </c:pt>
                <c:pt idx="6">
                  <c:v>8.3105199999999986</c:v>
                </c:pt>
                <c:pt idx="7">
                  <c:v>9.83066</c:v>
                </c:pt>
                <c:pt idx="8">
                  <c:v>11.80297</c:v>
                </c:pt>
                <c:pt idx="9">
                  <c:v>9.9770399999999988</c:v>
                </c:pt>
                <c:pt idx="10">
                  <c:v>12.455260000000001</c:v>
                </c:pt>
                <c:pt idx="11">
                  <c:v>15.53654</c:v>
                </c:pt>
                <c:pt idx="12">
                  <c:v>15.64622</c:v>
                </c:pt>
                <c:pt idx="13">
                  <c:v>11.478459999999998</c:v>
                </c:pt>
                <c:pt idx="14">
                  <c:v>10.877850000000002</c:v>
                </c:pt>
                <c:pt idx="15">
                  <c:v>13.935270000000001</c:v>
                </c:pt>
                <c:pt idx="16">
                  <c:v>13.387420000000001</c:v>
                </c:pt>
                <c:pt idx="17">
                  <c:v>14.84178</c:v>
                </c:pt>
                <c:pt idx="18">
                  <c:v>13.936</c:v>
                </c:pt>
                <c:pt idx="19">
                  <c:v>17.106999999999999</c:v>
                </c:pt>
                <c:pt idx="20">
                  <c:v>17.619</c:v>
                </c:pt>
                <c:pt idx="21">
                  <c:v>20.084</c:v>
                </c:pt>
                <c:pt idx="22">
                  <c:v>21.216999999999999</c:v>
                </c:pt>
                <c:pt idx="23">
                  <c:v>23.744</c:v>
                </c:pt>
                <c:pt idx="24">
                  <c:v>29.664000000000001</c:v>
                </c:pt>
                <c:pt idx="25">
                  <c:v>34.274000000000001</c:v>
                </c:pt>
                <c:pt idx="26">
                  <c:v>38.552</c:v>
                </c:pt>
                <c:pt idx="27">
                  <c:v>43.316000000000003</c:v>
                </c:pt>
                <c:pt idx="28">
                  <c:v>41.570300000000003</c:v>
                </c:pt>
              </c:numCache>
            </c:numRef>
          </c:val>
          <c:smooth val="0"/>
          <c:extLst>
            <c:ext xmlns:c16="http://schemas.microsoft.com/office/drawing/2014/chart" uri="{C3380CC4-5D6E-409C-BE32-E72D297353CC}">
              <c16:uniqueId val="{00000002-4CFB-4F92-9FBA-A7BA304B06C9}"/>
            </c:ext>
          </c:extLst>
        </c:ser>
        <c:ser>
          <c:idx val="3"/>
          <c:order val="3"/>
          <c:tx>
            <c:strRef>
              <c:f>Helårsbalans!$E$12</c:f>
              <c:strCache>
                <c:ptCount val="1"/>
                <c:pt idx="0">
                  <c:v>Totalkonsumtion</c:v>
                </c:pt>
              </c:strCache>
            </c:strRef>
          </c:tx>
          <c:spPr>
            <a:ln w="25400" cap="rnd">
              <a:solidFill>
                <a:srgbClr val="FFC000"/>
              </a:solidFill>
              <a:round/>
            </a:ln>
            <a:effectLst/>
          </c:spPr>
          <c:marker>
            <c:symbol val="none"/>
          </c:marker>
          <c:cat>
            <c:numRef>
              <c:f>Helårsbalans!$A$18:$A$46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Helårsbalans!$E$18:$E$46</c:f>
              <c:numCache>
                <c:formatCode>0.0</c:formatCode>
                <c:ptCount val="29"/>
                <c:pt idx="0">
                  <c:v>76.7</c:v>
                </c:pt>
                <c:pt idx="1">
                  <c:v>79.443339999999992</c:v>
                </c:pt>
                <c:pt idx="2">
                  <c:v>81.462019999999995</c:v>
                </c:pt>
                <c:pt idx="3">
                  <c:v>87.413461999999996</c:v>
                </c:pt>
                <c:pt idx="4">
                  <c:v>101.50720800000001</c:v>
                </c:pt>
                <c:pt idx="5">
                  <c:v>113.33531499999999</c:v>
                </c:pt>
                <c:pt idx="6">
                  <c:v>123.688198</c:v>
                </c:pt>
                <c:pt idx="7">
                  <c:v>132.40209400000001</c:v>
                </c:pt>
                <c:pt idx="8">
                  <c:v>127.98657299999998</c:v>
                </c:pt>
                <c:pt idx="9">
                  <c:v>133.62122400000001</c:v>
                </c:pt>
                <c:pt idx="10">
                  <c:v>141.86928999999998</c:v>
                </c:pt>
                <c:pt idx="11">
                  <c:v>147.80146300000001</c:v>
                </c:pt>
                <c:pt idx="12">
                  <c:v>152.734509</c:v>
                </c:pt>
                <c:pt idx="13">
                  <c:v>166.80722100000003</c:v>
                </c:pt>
                <c:pt idx="14">
                  <c:v>162.8426</c:v>
                </c:pt>
                <c:pt idx="15">
                  <c:v>172.27358299999997</c:v>
                </c:pt>
                <c:pt idx="16">
                  <c:v>177.03629600000002</c:v>
                </c:pt>
                <c:pt idx="17">
                  <c:v>180.74428900000001</c:v>
                </c:pt>
                <c:pt idx="18">
                  <c:v>194.57345100000001</c:v>
                </c:pt>
                <c:pt idx="19">
                  <c:v>209.98378299999999</c:v>
                </c:pt>
                <c:pt idx="20">
                  <c:v>219.37100000000001</c:v>
                </c:pt>
                <c:pt idx="21">
                  <c:v>234.63799999999998</c:v>
                </c:pt>
                <c:pt idx="22">
                  <c:v>233.79000000000002</c:v>
                </c:pt>
                <c:pt idx="23">
                  <c:v>225.59700000000001</c:v>
                </c:pt>
                <c:pt idx="24">
                  <c:v>230.65600000000001</c:v>
                </c:pt>
                <c:pt idx="25">
                  <c:v>225.46800000000002</c:v>
                </c:pt>
                <c:pt idx="26">
                  <c:v>240.691</c:v>
                </c:pt>
                <c:pt idx="27">
                  <c:v>240.874</c:v>
                </c:pt>
                <c:pt idx="28">
                  <c:v>247.09170000000003</c:v>
                </c:pt>
              </c:numCache>
            </c:numRef>
          </c:val>
          <c:smooth val="0"/>
          <c:extLst>
            <c:ext xmlns:c16="http://schemas.microsoft.com/office/drawing/2014/chart" uri="{C3380CC4-5D6E-409C-BE32-E72D297353CC}">
              <c16:uniqueId val="{00000003-4CFB-4F92-9FBA-A7BA304B06C9}"/>
            </c:ext>
          </c:extLst>
        </c:ser>
        <c:dLbls>
          <c:showLegendKey val="0"/>
          <c:showVal val="0"/>
          <c:showCatName val="0"/>
          <c:showSerName val="0"/>
          <c:showPercent val="0"/>
          <c:showBubbleSize val="0"/>
        </c:dLbls>
        <c:marker val="1"/>
        <c:smooth val="0"/>
        <c:axId val="1074040239"/>
        <c:axId val="832429023"/>
      </c:lineChart>
      <c:lineChart>
        <c:grouping val="standard"/>
        <c:varyColors val="0"/>
        <c:ser>
          <c:idx val="4"/>
          <c:order val="4"/>
          <c:tx>
            <c:strRef>
              <c:f>Helårsbalans!$F$12</c:f>
              <c:strCache>
                <c:ptCount val="1"/>
                <c:pt idx="0">
                  <c:v>Svensk marknadsandel</c:v>
                </c:pt>
              </c:strCache>
            </c:strRef>
          </c:tx>
          <c:spPr>
            <a:ln w="25400" cap="rnd">
              <a:solidFill>
                <a:sysClr val="windowText" lastClr="000000"/>
              </a:solidFill>
              <a:prstDash val="dash"/>
              <a:round/>
            </a:ln>
            <a:effectLst/>
          </c:spPr>
          <c:marker>
            <c:symbol val="none"/>
          </c:marker>
          <c:cat>
            <c:numRef>
              <c:f>Helårsbalans!$A$18:$A$46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Helårsbalans!$F$18:$F$46</c:f>
              <c:numCache>
                <c:formatCode>0.0%</c:formatCode>
                <c:ptCount val="29"/>
                <c:pt idx="0">
                  <c:v>1.0404172099087352</c:v>
                </c:pt>
                <c:pt idx="1">
                  <c:v>1.0359584579399608</c:v>
                </c:pt>
                <c:pt idx="2">
                  <c:v>1.1011266354553939</c:v>
                </c:pt>
                <c:pt idx="3">
                  <c:v>1.0054563678075124</c:v>
                </c:pt>
                <c:pt idx="4">
                  <c:v>0.92685475104388637</c:v>
                </c:pt>
                <c:pt idx="5">
                  <c:v>0.87463633907930638</c:v>
                </c:pt>
                <c:pt idx="6">
                  <c:v>0.85539258967941312</c:v>
                </c:pt>
                <c:pt idx="7">
                  <c:v>0.83567321828006735</c:v>
                </c:pt>
                <c:pt idx="8">
                  <c:v>0.82515040855105959</c:v>
                </c:pt>
                <c:pt idx="9">
                  <c:v>0.75033569517369481</c:v>
                </c:pt>
                <c:pt idx="10">
                  <c:v>0.7485194293987093</c:v>
                </c:pt>
                <c:pt idx="11">
                  <c:v>0.74329969927293604</c:v>
                </c:pt>
                <c:pt idx="12">
                  <c:v>0.74193841157403395</c:v>
                </c:pt>
                <c:pt idx="13">
                  <c:v>0.69249250906230242</c:v>
                </c:pt>
                <c:pt idx="14">
                  <c:v>0.69718703828113771</c:v>
                </c:pt>
                <c:pt idx="15">
                  <c:v>0.7062452691890666</c:v>
                </c:pt>
                <c:pt idx="16">
                  <c:v>0.6849919973472558</c:v>
                </c:pt>
                <c:pt idx="17">
                  <c:v>0.64900567342407145</c:v>
                </c:pt>
                <c:pt idx="18">
                  <c:v>0.64622614418243518</c:v>
                </c:pt>
                <c:pt idx="19">
                  <c:v>0.65613535022368852</c:v>
                </c:pt>
                <c:pt idx="20">
                  <c:v>0.66449074854926127</c:v>
                </c:pt>
                <c:pt idx="21">
                  <c:v>0.6735055702827335</c:v>
                </c:pt>
                <c:pt idx="22">
                  <c:v>0.67911373454809876</c:v>
                </c:pt>
                <c:pt idx="23">
                  <c:v>0.69477874262512362</c:v>
                </c:pt>
                <c:pt idx="24">
                  <c:v>0.71630480022197551</c:v>
                </c:pt>
                <c:pt idx="25">
                  <c:v>0.76409956180034411</c:v>
                </c:pt>
                <c:pt idx="26">
                  <c:v>0.75844132102986817</c:v>
                </c:pt>
                <c:pt idx="27">
                  <c:v>0.73117065353670385</c:v>
                </c:pt>
                <c:pt idx="28">
                  <c:v>0.71171957617354198</c:v>
                </c:pt>
              </c:numCache>
            </c:numRef>
          </c:val>
          <c:smooth val="0"/>
          <c:extLst>
            <c:ext xmlns:c16="http://schemas.microsoft.com/office/drawing/2014/chart" uri="{C3380CC4-5D6E-409C-BE32-E72D297353CC}">
              <c16:uniqueId val="{00000004-4CFB-4F92-9FBA-A7BA304B06C9}"/>
            </c:ext>
          </c:extLst>
        </c:ser>
        <c:dLbls>
          <c:showLegendKey val="0"/>
          <c:showVal val="0"/>
          <c:showCatName val="0"/>
          <c:showSerName val="0"/>
          <c:showPercent val="0"/>
          <c:showBubbleSize val="0"/>
        </c:dLbls>
        <c:marker val="1"/>
        <c:smooth val="0"/>
        <c:axId val="539482800"/>
        <c:axId val="539483784"/>
      </c:lineChart>
      <c:catAx>
        <c:axId val="1074040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429023"/>
        <c:crosses val="autoZero"/>
        <c:auto val="1"/>
        <c:lblAlgn val="ctr"/>
        <c:lblOffset val="100"/>
        <c:noMultiLvlLbl val="0"/>
      </c:catAx>
      <c:valAx>
        <c:axId val="832429023"/>
        <c:scaling>
          <c:orientation val="minMax"/>
          <c:max val="2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tusen ton slaktad vikt</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040239"/>
        <c:crosses val="autoZero"/>
        <c:crossBetween val="between"/>
      </c:valAx>
      <c:valAx>
        <c:axId val="539483784"/>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svensk marknadsandel</a:t>
                </a:r>
              </a:p>
            </c:rich>
          </c:tx>
          <c:layout>
            <c:manualLayout>
              <c:xMode val="edge"/>
              <c:yMode val="edge"/>
              <c:x val="0.95641831339105454"/>
              <c:y val="0.3495863566504736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9482800"/>
        <c:crosses val="max"/>
        <c:crossBetween val="between"/>
      </c:valAx>
      <c:catAx>
        <c:axId val="539482800"/>
        <c:scaling>
          <c:orientation val="minMax"/>
        </c:scaling>
        <c:delete val="1"/>
        <c:axPos val="b"/>
        <c:numFmt formatCode="General" sourceLinked="1"/>
        <c:majorTickMark val="out"/>
        <c:minorTickMark val="none"/>
        <c:tickLblPos val="nextTo"/>
        <c:crossAx val="5394837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Import av matfågel</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land 2022-2023'!$C$3</c:f>
              <c:strCache>
                <c:ptCount val="1"/>
                <c:pt idx="0">
                  <c:v>Danmark</c:v>
                </c:pt>
              </c:strCache>
            </c:strRef>
          </c:tx>
          <c:spPr>
            <a:solidFill>
              <a:srgbClr val="7DA117"/>
            </a:solidFill>
            <a:ln w="3175">
              <a:solidFill>
                <a:srgbClr val="7DA117"/>
              </a:solidFill>
            </a:ln>
            <a:effectLst/>
          </c:spPr>
          <c:invertIfNegative val="0"/>
          <c:cat>
            <c:strRef>
              <c:f>'Handel per land 2022-2023'!$A$12:$A$13</c:f>
              <c:strCache>
                <c:ptCount val="2"/>
                <c:pt idx="0">
                  <c:v>Totalt 2022</c:v>
                </c:pt>
                <c:pt idx="1">
                  <c:v>Totalt 2023</c:v>
                </c:pt>
              </c:strCache>
            </c:strRef>
          </c:cat>
          <c:val>
            <c:numRef>
              <c:f>'Handel per land 2022-2023'!$C$12:$C$13</c:f>
              <c:numCache>
                <c:formatCode>#,##0</c:formatCode>
                <c:ptCount val="2"/>
                <c:pt idx="0">
                  <c:v>60069.9</c:v>
                </c:pt>
                <c:pt idx="1">
                  <c:v>66281.16</c:v>
                </c:pt>
              </c:numCache>
            </c:numRef>
          </c:val>
          <c:extLst>
            <c:ext xmlns:c16="http://schemas.microsoft.com/office/drawing/2014/chart" uri="{C3380CC4-5D6E-409C-BE32-E72D297353CC}">
              <c16:uniqueId val="{00000000-56E0-4AC0-9774-D071CD0A469C}"/>
            </c:ext>
          </c:extLst>
        </c:ser>
        <c:ser>
          <c:idx val="1"/>
          <c:order val="1"/>
          <c:tx>
            <c:strRef>
              <c:f>'Handel per land 2022-2023'!$D$3</c:f>
              <c:strCache>
                <c:ptCount val="1"/>
                <c:pt idx="0">
                  <c:v>Nederländerna</c:v>
                </c:pt>
              </c:strCache>
            </c:strRef>
          </c:tx>
          <c:spPr>
            <a:pattFill prst="trellis">
              <a:fgClr>
                <a:srgbClr val="179EDB"/>
              </a:fgClr>
              <a:bgClr>
                <a:schemeClr val="bg1"/>
              </a:bgClr>
            </a:pattFill>
            <a:ln w="3175">
              <a:solidFill>
                <a:srgbClr val="179EDB"/>
              </a:solidFill>
            </a:ln>
            <a:effectLst/>
          </c:spPr>
          <c:invertIfNegative val="0"/>
          <c:cat>
            <c:strRef>
              <c:f>'Handel per land 2022-2023'!$A$12:$A$13</c:f>
              <c:strCache>
                <c:ptCount val="2"/>
                <c:pt idx="0">
                  <c:v>Totalt 2022</c:v>
                </c:pt>
                <c:pt idx="1">
                  <c:v>Totalt 2023</c:v>
                </c:pt>
              </c:strCache>
            </c:strRef>
          </c:cat>
          <c:val>
            <c:numRef>
              <c:f>'Handel per land 2022-2023'!$D$12:$D$13</c:f>
              <c:numCache>
                <c:formatCode>#,##0</c:formatCode>
                <c:ptCount val="2"/>
                <c:pt idx="0">
                  <c:v>18192.850000000002</c:v>
                </c:pt>
                <c:pt idx="1">
                  <c:v>16348.559999999998</c:v>
                </c:pt>
              </c:numCache>
            </c:numRef>
          </c:val>
          <c:extLst>
            <c:ext xmlns:c16="http://schemas.microsoft.com/office/drawing/2014/chart" uri="{C3380CC4-5D6E-409C-BE32-E72D297353CC}">
              <c16:uniqueId val="{00000001-56E0-4AC0-9774-D071CD0A469C}"/>
            </c:ext>
          </c:extLst>
        </c:ser>
        <c:ser>
          <c:idx val="2"/>
          <c:order val="2"/>
          <c:tx>
            <c:strRef>
              <c:f>'Handel per land 2022-2023'!$E$3</c:f>
              <c:strCache>
                <c:ptCount val="1"/>
                <c:pt idx="0">
                  <c:v>Tyskland</c:v>
                </c:pt>
              </c:strCache>
            </c:strRef>
          </c:tx>
          <c:spPr>
            <a:pattFill prst="openDmnd">
              <a:fgClr>
                <a:schemeClr val="bg1"/>
              </a:fgClr>
              <a:bgClr>
                <a:srgbClr val="ED1C24"/>
              </a:bgClr>
            </a:pattFill>
            <a:ln w="3175">
              <a:solidFill>
                <a:srgbClr val="ED1C24"/>
              </a:solidFill>
            </a:ln>
            <a:effectLst/>
          </c:spPr>
          <c:invertIfNegative val="0"/>
          <c:cat>
            <c:strRef>
              <c:f>'Handel per land 2022-2023'!$A$12:$A$13</c:f>
              <c:strCache>
                <c:ptCount val="2"/>
                <c:pt idx="0">
                  <c:v>Totalt 2022</c:v>
                </c:pt>
                <c:pt idx="1">
                  <c:v>Totalt 2023</c:v>
                </c:pt>
              </c:strCache>
            </c:strRef>
          </c:cat>
          <c:val>
            <c:numRef>
              <c:f>'Handel per land 2022-2023'!$E$12:$E$13</c:f>
              <c:numCache>
                <c:formatCode>#,##0</c:formatCode>
                <c:ptCount val="2"/>
                <c:pt idx="0">
                  <c:v>11504.619999999999</c:v>
                </c:pt>
                <c:pt idx="1">
                  <c:v>9439.5199999999986</c:v>
                </c:pt>
              </c:numCache>
            </c:numRef>
          </c:val>
          <c:extLst>
            <c:ext xmlns:c16="http://schemas.microsoft.com/office/drawing/2014/chart" uri="{C3380CC4-5D6E-409C-BE32-E72D297353CC}">
              <c16:uniqueId val="{00000002-56E0-4AC0-9774-D071CD0A469C}"/>
            </c:ext>
          </c:extLst>
        </c:ser>
        <c:ser>
          <c:idx val="3"/>
          <c:order val="3"/>
          <c:tx>
            <c:strRef>
              <c:f>'Handel per land 2022-2023'!$F$3</c:f>
              <c:strCache>
                <c:ptCount val="1"/>
                <c:pt idx="0">
                  <c:v>Polen</c:v>
                </c:pt>
              </c:strCache>
            </c:strRef>
          </c:tx>
          <c:spPr>
            <a:pattFill prst="ltHorz">
              <a:fgClr>
                <a:schemeClr val="bg1"/>
              </a:fgClr>
              <a:bgClr>
                <a:srgbClr val="E07A0A"/>
              </a:bgClr>
            </a:pattFill>
            <a:ln w="3175">
              <a:solidFill>
                <a:srgbClr val="E07A0A"/>
              </a:solidFill>
            </a:ln>
            <a:effectLst/>
          </c:spPr>
          <c:invertIfNegative val="0"/>
          <c:cat>
            <c:strRef>
              <c:f>'Handel per land 2022-2023'!$A$12:$A$13</c:f>
              <c:strCache>
                <c:ptCount val="2"/>
                <c:pt idx="0">
                  <c:v>Totalt 2022</c:v>
                </c:pt>
                <c:pt idx="1">
                  <c:v>Totalt 2023</c:v>
                </c:pt>
              </c:strCache>
            </c:strRef>
          </c:cat>
          <c:val>
            <c:numRef>
              <c:f>'Handel per land 2022-2023'!$F$12:$F$13</c:f>
              <c:numCache>
                <c:formatCode>#,##0</c:formatCode>
                <c:ptCount val="2"/>
                <c:pt idx="0">
                  <c:v>6919.0199999999995</c:v>
                </c:pt>
                <c:pt idx="1">
                  <c:v>8760.2200000000012</c:v>
                </c:pt>
              </c:numCache>
            </c:numRef>
          </c:val>
          <c:extLst>
            <c:ext xmlns:c16="http://schemas.microsoft.com/office/drawing/2014/chart" uri="{C3380CC4-5D6E-409C-BE32-E72D297353CC}">
              <c16:uniqueId val="{00000003-56E0-4AC0-9774-D071CD0A469C}"/>
            </c:ext>
          </c:extLst>
        </c:ser>
        <c:ser>
          <c:idx val="4"/>
          <c:order val="4"/>
          <c:tx>
            <c:strRef>
              <c:f>'Handel per land 2022-2023'!$G$3</c:f>
              <c:strCache>
                <c:ptCount val="1"/>
                <c:pt idx="0">
                  <c:v>Övriga</c:v>
                </c:pt>
              </c:strCache>
            </c:strRef>
          </c:tx>
          <c:spPr>
            <a:pattFill prst="ltUpDiag">
              <a:fgClr>
                <a:schemeClr val="bg1"/>
              </a:fgClr>
              <a:bgClr>
                <a:srgbClr val="7DA117"/>
              </a:bgClr>
            </a:pattFill>
            <a:ln w="3175">
              <a:solidFill>
                <a:srgbClr val="7DA117"/>
              </a:solidFill>
            </a:ln>
            <a:effectLst/>
          </c:spPr>
          <c:invertIfNegative val="0"/>
          <c:cat>
            <c:strRef>
              <c:f>'Handel per land 2022-2023'!$A$12:$A$13</c:f>
              <c:strCache>
                <c:ptCount val="2"/>
                <c:pt idx="0">
                  <c:v>Totalt 2022</c:v>
                </c:pt>
                <c:pt idx="1">
                  <c:v>Totalt 2023</c:v>
                </c:pt>
              </c:strCache>
            </c:strRef>
          </c:cat>
          <c:val>
            <c:numRef>
              <c:f>'Handel per land 2022-2023'!$G$12:$G$13</c:f>
              <c:numCache>
                <c:formatCode>#,##0</c:formatCode>
                <c:ptCount val="2"/>
                <c:pt idx="0">
                  <c:v>11383.930000000004</c:v>
                </c:pt>
                <c:pt idx="1">
                  <c:v>11972.529999999992</c:v>
                </c:pt>
              </c:numCache>
            </c:numRef>
          </c:val>
          <c:extLst>
            <c:ext xmlns:c16="http://schemas.microsoft.com/office/drawing/2014/chart" uri="{C3380CC4-5D6E-409C-BE32-E72D297353CC}">
              <c16:uniqueId val="{00000004-56E0-4AC0-9774-D071CD0A469C}"/>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2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Export av matfågel</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manualLayout>
          <c:layoutTarget val="inner"/>
          <c:xMode val="edge"/>
          <c:yMode val="edge"/>
          <c:x val="0.25290695477766656"/>
          <c:y val="0.13993197278911565"/>
          <c:w val="0.72463260622284387"/>
          <c:h val="0.45210937918474475"/>
        </c:manualLayout>
      </c:layout>
      <c:barChart>
        <c:barDir val="col"/>
        <c:grouping val="stacked"/>
        <c:varyColors val="0"/>
        <c:ser>
          <c:idx val="0"/>
          <c:order val="0"/>
          <c:tx>
            <c:strRef>
              <c:f>'Handel per land 2022-2023'!$C$19</c:f>
              <c:strCache>
                <c:ptCount val="1"/>
                <c:pt idx="0">
                  <c:v>Danmark</c:v>
                </c:pt>
              </c:strCache>
            </c:strRef>
          </c:tx>
          <c:spPr>
            <a:solidFill>
              <a:srgbClr val="0083BE"/>
            </a:solidFill>
            <a:ln w="3175">
              <a:solidFill>
                <a:srgbClr val="7DA117"/>
              </a:solidFill>
            </a:ln>
            <a:effectLst/>
          </c:spPr>
          <c:invertIfNegative val="0"/>
          <c:cat>
            <c:strRef>
              <c:f>'Handel per land 2022-2023'!$A$28:$A$29</c:f>
              <c:strCache>
                <c:ptCount val="2"/>
                <c:pt idx="0">
                  <c:v>Totalt 2022</c:v>
                </c:pt>
                <c:pt idx="1">
                  <c:v>Totalt 2023</c:v>
                </c:pt>
              </c:strCache>
            </c:strRef>
          </c:cat>
          <c:val>
            <c:numRef>
              <c:f>'Handel per land 2022-2023'!$C$28:$C$29</c:f>
              <c:numCache>
                <c:formatCode>#,##0</c:formatCode>
                <c:ptCount val="2"/>
                <c:pt idx="0">
                  <c:v>29379.190000000002</c:v>
                </c:pt>
                <c:pt idx="1">
                  <c:v>27368.76</c:v>
                </c:pt>
              </c:numCache>
            </c:numRef>
          </c:val>
          <c:extLst>
            <c:ext xmlns:c16="http://schemas.microsoft.com/office/drawing/2014/chart" uri="{C3380CC4-5D6E-409C-BE32-E72D297353CC}">
              <c16:uniqueId val="{00000000-56E0-4AC0-9774-D071CD0A469C}"/>
            </c:ext>
          </c:extLst>
        </c:ser>
        <c:ser>
          <c:idx val="1"/>
          <c:order val="1"/>
          <c:tx>
            <c:strRef>
              <c:f>'Handel per land 2022-2023'!$D$19</c:f>
              <c:strCache>
                <c:ptCount val="1"/>
                <c:pt idx="0">
                  <c:v>Tyskland</c:v>
                </c:pt>
              </c:strCache>
            </c:strRef>
          </c:tx>
          <c:spPr>
            <a:pattFill prst="trellis">
              <a:fgClr>
                <a:srgbClr val="004165"/>
              </a:fgClr>
              <a:bgClr>
                <a:schemeClr val="bg1"/>
              </a:bgClr>
            </a:pattFill>
            <a:ln w="3175">
              <a:solidFill>
                <a:srgbClr val="004165"/>
              </a:solidFill>
            </a:ln>
            <a:effectLst/>
          </c:spPr>
          <c:invertIfNegative val="0"/>
          <c:cat>
            <c:strRef>
              <c:f>'Handel per land 2022-2023'!$A$28:$A$29</c:f>
              <c:strCache>
                <c:ptCount val="2"/>
                <c:pt idx="0">
                  <c:v>Totalt 2022</c:v>
                </c:pt>
                <c:pt idx="1">
                  <c:v>Totalt 2023</c:v>
                </c:pt>
              </c:strCache>
            </c:strRef>
          </c:cat>
          <c:val>
            <c:numRef>
              <c:f>'Handel per land 2022-2023'!$D$28:$D$29</c:f>
              <c:numCache>
                <c:formatCode>#,##0</c:formatCode>
                <c:ptCount val="2"/>
                <c:pt idx="0">
                  <c:v>903.67000000000007</c:v>
                </c:pt>
                <c:pt idx="1">
                  <c:v>915.34</c:v>
                </c:pt>
              </c:numCache>
            </c:numRef>
          </c:val>
          <c:extLst>
            <c:ext xmlns:c16="http://schemas.microsoft.com/office/drawing/2014/chart" uri="{C3380CC4-5D6E-409C-BE32-E72D297353CC}">
              <c16:uniqueId val="{00000001-56E0-4AC0-9774-D071CD0A469C}"/>
            </c:ext>
          </c:extLst>
        </c:ser>
        <c:ser>
          <c:idx val="2"/>
          <c:order val="2"/>
          <c:tx>
            <c:strRef>
              <c:f>'Handel per land 2022-2023'!$E$19</c:f>
              <c:strCache>
                <c:ptCount val="1"/>
                <c:pt idx="0">
                  <c:v>Sydkorea</c:v>
                </c:pt>
              </c:strCache>
            </c:strRef>
          </c:tx>
          <c:spPr>
            <a:pattFill prst="openDmnd">
              <a:fgClr>
                <a:schemeClr val="bg1"/>
              </a:fgClr>
              <a:bgClr>
                <a:srgbClr val="DC5034"/>
              </a:bgClr>
            </a:pattFill>
            <a:ln w="3175">
              <a:solidFill>
                <a:srgbClr val="DC5034"/>
              </a:solidFill>
            </a:ln>
            <a:effectLst/>
          </c:spPr>
          <c:invertIfNegative val="0"/>
          <c:cat>
            <c:strRef>
              <c:f>'Handel per land 2022-2023'!$A$28:$A$29</c:f>
              <c:strCache>
                <c:ptCount val="2"/>
                <c:pt idx="0">
                  <c:v>Totalt 2022</c:v>
                </c:pt>
                <c:pt idx="1">
                  <c:v>Totalt 2023</c:v>
                </c:pt>
              </c:strCache>
            </c:strRef>
          </c:cat>
          <c:val>
            <c:numRef>
              <c:f>'Handel per land 2022-2023'!$E$28:$E$29</c:f>
              <c:numCache>
                <c:formatCode>#,##0</c:formatCode>
                <c:ptCount val="2"/>
                <c:pt idx="0">
                  <c:v>524</c:v>
                </c:pt>
                <c:pt idx="1">
                  <c:v>1102</c:v>
                </c:pt>
              </c:numCache>
            </c:numRef>
          </c:val>
          <c:extLst>
            <c:ext xmlns:c16="http://schemas.microsoft.com/office/drawing/2014/chart" uri="{C3380CC4-5D6E-409C-BE32-E72D297353CC}">
              <c16:uniqueId val="{00000002-56E0-4AC0-9774-D071CD0A469C}"/>
            </c:ext>
          </c:extLst>
        </c:ser>
        <c:ser>
          <c:idx val="3"/>
          <c:order val="3"/>
          <c:tx>
            <c:strRef>
              <c:f>'Handel per land 2022-2023'!$F$19</c:f>
              <c:strCache>
                <c:ptCount val="1"/>
                <c:pt idx="0">
                  <c:v>Finland</c:v>
                </c:pt>
              </c:strCache>
            </c:strRef>
          </c:tx>
          <c:spPr>
            <a:pattFill prst="ltHorz">
              <a:fgClr>
                <a:schemeClr val="bg1"/>
              </a:fgClr>
              <a:bgClr>
                <a:srgbClr val="00B299"/>
              </a:bgClr>
            </a:pattFill>
            <a:ln w="3175">
              <a:solidFill>
                <a:srgbClr val="00B299"/>
              </a:solidFill>
            </a:ln>
            <a:effectLst/>
          </c:spPr>
          <c:invertIfNegative val="0"/>
          <c:cat>
            <c:strRef>
              <c:f>'Handel per land 2022-2023'!$A$28:$A$29</c:f>
              <c:strCache>
                <c:ptCount val="2"/>
                <c:pt idx="0">
                  <c:v>Totalt 2022</c:v>
                </c:pt>
                <c:pt idx="1">
                  <c:v>Totalt 2023</c:v>
                </c:pt>
              </c:strCache>
            </c:strRef>
          </c:cat>
          <c:val>
            <c:numRef>
              <c:f>'Handel per land 2022-2023'!$F$28:$F$29</c:f>
              <c:numCache>
                <c:formatCode>#,##0</c:formatCode>
                <c:ptCount val="2"/>
                <c:pt idx="0">
                  <c:v>1069.6300000000001</c:v>
                </c:pt>
                <c:pt idx="1">
                  <c:v>1558.09</c:v>
                </c:pt>
              </c:numCache>
            </c:numRef>
          </c:val>
          <c:extLst>
            <c:ext xmlns:c16="http://schemas.microsoft.com/office/drawing/2014/chart" uri="{C3380CC4-5D6E-409C-BE32-E72D297353CC}">
              <c16:uniqueId val="{00000003-56E0-4AC0-9774-D071CD0A469C}"/>
            </c:ext>
          </c:extLst>
        </c:ser>
        <c:ser>
          <c:idx val="4"/>
          <c:order val="4"/>
          <c:tx>
            <c:strRef>
              <c:f>'Handel per land 2022-2023'!$G$19</c:f>
              <c:strCache>
                <c:ptCount val="1"/>
                <c:pt idx="0">
                  <c:v>Övriga</c:v>
                </c:pt>
              </c:strCache>
            </c:strRef>
          </c:tx>
          <c:spPr>
            <a:pattFill prst="ltUpDiag">
              <a:fgClr>
                <a:schemeClr val="bg1"/>
              </a:fgClr>
              <a:bgClr>
                <a:srgbClr val="668013"/>
              </a:bgClr>
            </a:pattFill>
            <a:ln w="3175">
              <a:solidFill>
                <a:srgbClr val="668013"/>
              </a:solidFill>
            </a:ln>
            <a:effectLst/>
          </c:spPr>
          <c:invertIfNegative val="0"/>
          <c:cat>
            <c:strRef>
              <c:f>'Handel per land 2022-2023'!$A$28:$A$29</c:f>
              <c:strCache>
                <c:ptCount val="2"/>
                <c:pt idx="0">
                  <c:v>Totalt 2022</c:v>
                </c:pt>
                <c:pt idx="1">
                  <c:v>Totalt 2023</c:v>
                </c:pt>
              </c:strCache>
            </c:strRef>
          </c:cat>
          <c:val>
            <c:numRef>
              <c:f>'Handel per land 2022-2023'!$G$28:$G$29</c:f>
              <c:numCache>
                <c:formatCode>#,##0</c:formatCode>
                <c:ptCount val="2"/>
                <c:pt idx="0">
                  <c:v>11439.09</c:v>
                </c:pt>
                <c:pt idx="1">
                  <c:v>10626.120000000006</c:v>
                </c:pt>
              </c:numCache>
            </c:numRef>
          </c:val>
          <c:extLst>
            <c:ext xmlns:c16="http://schemas.microsoft.com/office/drawing/2014/chart" uri="{C3380CC4-5D6E-409C-BE32-E72D297353CC}">
              <c16:uniqueId val="{00000004-56E0-4AC0-9774-D071CD0A469C}"/>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4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7.4344542478666148E-2"/>
              <c:y val="0.21193081634026517"/>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Import av matfågel</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kategori 2019-2023'!$A$17</c:f>
              <c:strCache>
                <c:ptCount val="1"/>
                <c:pt idx="0">
                  <c:v>Matfågel med ben</c:v>
                </c:pt>
              </c:strCache>
            </c:strRef>
          </c:tx>
          <c:spPr>
            <a:solidFill>
              <a:srgbClr val="7DA117"/>
            </a:solidFill>
            <a:ln w="3175">
              <a:solidFill>
                <a:srgbClr val="7DA117"/>
              </a:solidFill>
            </a:ln>
            <a:effectLst/>
          </c:spPr>
          <c:invertIfNegative val="0"/>
          <c:cat>
            <c:strRef>
              <c:f>'Handel per kategori 2019-2023'!$B$16:$F$16</c:f>
              <c:strCache>
                <c:ptCount val="5"/>
                <c:pt idx="0">
                  <c:v>2019</c:v>
                </c:pt>
                <c:pt idx="1">
                  <c:v>2020</c:v>
                </c:pt>
                <c:pt idx="2">
                  <c:v>2021</c:v>
                </c:pt>
                <c:pt idx="3">
                  <c:v>2022</c:v>
                </c:pt>
                <c:pt idx="4">
                  <c:v>2023</c:v>
                </c:pt>
              </c:strCache>
            </c:strRef>
          </c:cat>
          <c:val>
            <c:numRef>
              <c:f>'Handel per kategori 2019-2023'!$B$17:$F$17</c:f>
              <c:numCache>
                <c:formatCode>#,##0</c:formatCode>
                <c:ptCount val="5"/>
                <c:pt idx="0">
                  <c:v>47724</c:v>
                </c:pt>
                <c:pt idx="1">
                  <c:v>45324</c:v>
                </c:pt>
                <c:pt idx="2">
                  <c:v>47622</c:v>
                </c:pt>
                <c:pt idx="3">
                  <c:v>52488</c:v>
                </c:pt>
                <c:pt idx="4">
                  <c:v>52749</c:v>
                </c:pt>
              </c:numCache>
            </c:numRef>
          </c:val>
          <c:extLst>
            <c:ext xmlns:c16="http://schemas.microsoft.com/office/drawing/2014/chart" uri="{C3380CC4-5D6E-409C-BE32-E72D297353CC}">
              <c16:uniqueId val="{00000000-56E0-4AC0-9774-D071CD0A469C}"/>
            </c:ext>
          </c:extLst>
        </c:ser>
        <c:ser>
          <c:idx val="1"/>
          <c:order val="1"/>
          <c:tx>
            <c:strRef>
              <c:f>'Handel per kategori 2019-2023'!$A$18</c:f>
              <c:strCache>
                <c:ptCount val="1"/>
                <c:pt idx="0">
                  <c:v>Benfri matfågel</c:v>
                </c:pt>
              </c:strCache>
            </c:strRef>
          </c:tx>
          <c:spPr>
            <a:pattFill prst="trellis">
              <a:fgClr>
                <a:srgbClr val="179EDB"/>
              </a:fgClr>
              <a:bgClr>
                <a:schemeClr val="bg1"/>
              </a:bgClr>
            </a:pattFill>
            <a:ln w="3175">
              <a:solidFill>
                <a:srgbClr val="179EDB"/>
              </a:solidFill>
            </a:ln>
            <a:effectLst/>
          </c:spPr>
          <c:invertIfNegative val="0"/>
          <c:cat>
            <c:strRef>
              <c:f>'Handel per kategori 2019-2023'!$B$16:$F$16</c:f>
              <c:strCache>
                <c:ptCount val="5"/>
                <c:pt idx="0">
                  <c:v>2019</c:v>
                </c:pt>
                <c:pt idx="1">
                  <c:v>2020</c:v>
                </c:pt>
                <c:pt idx="2">
                  <c:v>2021</c:v>
                </c:pt>
                <c:pt idx="3">
                  <c:v>2022</c:v>
                </c:pt>
                <c:pt idx="4">
                  <c:v>2023</c:v>
                </c:pt>
              </c:strCache>
            </c:strRef>
          </c:cat>
          <c:val>
            <c:numRef>
              <c:f>'Handel per kategori 2019-2023'!$B$18:$F$18</c:f>
              <c:numCache>
                <c:formatCode>#,##0</c:formatCode>
                <c:ptCount val="5"/>
                <c:pt idx="0">
                  <c:v>44046.65</c:v>
                </c:pt>
                <c:pt idx="1">
                  <c:v>38881.75</c:v>
                </c:pt>
                <c:pt idx="2">
                  <c:v>44845.599999999999</c:v>
                </c:pt>
                <c:pt idx="3">
                  <c:v>49872.75</c:v>
                </c:pt>
                <c:pt idx="4">
                  <c:v>54080.65</c:v>
                </c:pt>
              </c:numCache>
            </c:numRef>
          </c:val>
          <c:extLst>
            <c:ext xmlns:c16="http://schemas.microsoft.com/office/drawing/2014/chart" uri="{C3380CC4-5D6E-409C-BE32-E72D297353CC}">
              <c16:uniqueId val="{00000001-56E0-4AC0-9774-D071CD0A469C}"/>
            </c:ext>
          </c:extLst>
        </c:ser>
        <c:ser>
          <c:idx val="2"/>
          <c:order val="2"/>
          <c:tx>
            <c:strRef>
              <c:f>'Handel per kategori 2019-2023'!$A$19</c:f>
              <c:strCache>
                <c:ptCount val="1"/>
                <c:pt idx="0">
                  <c:v>Beredd matfågel</c:v>
                </c:pt>
              </c:strCache>
            </c:strRef>
          </c:tx>
          <c:spPr>
            <a:pattFill prst="openDmnd">
              <a:fgClr>
                <a:schemeClr val="bg1"/>
              </a:fgClr>
              <a:bgClr>
                <a:srgbClr val="ED1C24"/>
              </a:bgClr>
            </a:pattFill>
            <a:ln w="3175">
              <a:solidFill>
                <a:srgbClr val="ED1C24"/>
              </a:solidFill>
            </a:ln>
            <a:effectLst/>
          </c:spPr>
          <c:invertIfNegative val="0"/>
          <c:cat>
            <c:strRef>
              <c:f>'Handel per kategori 2019-2023'!$B$16:$F$16</c:f>
              <c:strCache>
                <c:ptCount val="5"/>
                <c:pt idx="0">
                  <c:v>2019</c:v>
                </c:pt>
                <c:pt idx="1">
                  <c:v>2020</c:v>
                </c:pt>
                <c:pt idx="2">
                  <c:v>2021</c:v>
                </c:pt>
                <c:pt idx="3">
                  <c:v>2022</c:v>
                </c:pt>
                <c:pt idx="4">
                  <c:v>2023</c:v>
                </c:pt>
              </c:strCache>
            </c:strRef>
          </c:cat>
          <c:val>
            <c:numRef>
              <c:f>'Handel per kategori 2019-2023'!$B$19:$F$19</c:f>
              <c:numCache>
                <c:formatCode>#,##0</c:formatCode>
                <c:ptCount val="5"/>
                <c:pt idx="0">
                  <c:v>3329.76</c:v>
                </c:pt>
                <c:pt idx="1">
                  <c:v>3255.75</c:v>
                </c:pt>
                <c:pt idx="2">
                  <c:v>4225.8899999999994</c:v>
                </c:pt>
                <c:pt idx="3">
                  <c:v>5709.57</c:v>
                </c:pt>
                <c:pt idx="4">
                  <c:v>5972.34</c:v>
                </c:pt>
              </c:numCache>
            </c:numRef>
          </c:val>
          <c:extLst>
            <c:ext xmlns:c16="http://schemas.microsoft.com/office/drawing/2014/chart" uri="{C3380CC4-5D6E-409C-BE32-E72D297353CC}">
              <c16:uniqueId val="{00000002-56E0-4AC0-9774-D071CD0A469C}"/>
            </c:ext>
          </c:extLst>
        </c:ser>
        <c:dLbls>
          <c:showLegendKey val="0"/>
          <c:showVal val="0"/>
          <c:showCatName val="0"/>
          <c:showSerName val="0"/>
          <c:showPercent val="0"/>
          <c:showBubbleSize val="0"/>
        </c:dLbls>
        <c:gapWidth val="95"/>
        <c:overlap val="100"/>
        <c:axId val="800228943"/>
        <c:axId val="832394911"/>
        <c:extLst>
          <c:ext xmlns:c15="http://schemas.microsoft.com/office/drawing/2012/chart" uri="{02D57815-91ED-43cb-92C2-25804820EDAC}">
            <c15:filteredBarSeries>
              <c15:ser>
                <c:idx val="3"/>
                <c:order val="3"/>
                <c:tx>
                  <c:strRef>
                    <c:extLst>
                      <c:ext uri="{02D57815-91ED-43cb-92C2-25804820EDAC}">
                        <c15:formulaRef>
                          <c15:sqref>'Handel per kategori 2019-2023'!#REF!</c15:sqref>
                        </c15:formulaRef>
                      </c:ext>
                    </c:extLst>
                    <c:strCache>
                      <c:ptCount val="1"/>
                      <c:pt idx="0">
                        <c:v>#REF!</c:v>
                      </c:pt>
                    </c:strCache>
                  </c:strRef>
                </c:tx>
                <c:spPr>
                  <a:solidFill>
                    <a:schemeClr val="accent4"/>
                  </a:solidFill>
                  <a:ln>
                    <a:noFill/>
                  </a:ln>
                  <a:effectLst/>
                </c:spPr>
                <c:invertIfNegative val="0"/>
                <c:cat>
                  <c:strRef>
                    <c:extLst>
                      <c:ext uri="{02D57815-91ED-43cb-92C2-25804820EDAC}">
                        <c15:formulaRef>
                          <c15:sqref>'Handel per kategori 2019-2023'!$B$16:$F$16</c15:sqref>
                        </c15:formulaRef>
                      </c:ext>
                    </c:extLst>
                    <c:strCache>
                      <c:ptCount val="5"/>
                      <c:pt idx="0">
                        <c:v>2019</c:v>
                      </c:pt>
                      <c:pt idx="1">
                        <c:v>2020</c:v>
                      </c:pt>
                      <c:pt idx="2">
                        <c:v>2021</c:v>
                      </c:pt>
                      <c:pt idx="3">
                        <c:v>2022</c:v>
                      </c:pt>
                      <c:pt idx="4">
                        <c:v>2023</c:v>
                      </c:pt>
                    </c:strCache>
                  </c:strRef>
                </c:cat>
                <c:val>
                  <c:numRef>
                    <c:extLst>
                      <c:ext uri="{02D57815-91ED-43cb-92C2-25804820EDAC}">
                        <c15:formulaRef>
                          <c15:sqref>'Handel per kategori 2019-2023'!#REF!</c15:sqref>
                        </c15:formulaRef>
                      </c:ext>
                    </c:extLst>
                    <c:numCache>
                      <c:formatCode>General</c:formatCode>
                      <c:ptCount val="1"/>
                      <c:pt idx="0">
                        <c:v>1</c:v>
                      </c:pt>
                    </c:numCache>
                  </c:numRef>
                </c:val>
                <c:extLst>
                  <c:ext xmlns:c16="http://schemas.microsoft.com/office/drawing/2014/chart" uri="{C3380CC4-5D6E-409C-BE32-E72D297353CC}">
                    <c16:uniqueId val="{00000000-C97C-4D23-97CC-2A06CC2C8E36}"/>
                  </c:ext>
                </c:extLst>
              </c15:ser>
            </c15:filteredBarSeries>
          </c:ext>
        </c:extLst>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2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a:t>
                </a:r>
                <a:r>
                  <a:rPr lang="sv-SE" baseline="0"/>
                  <a:t> slaktad </a:t>
                </a:r>
                <a:r>
                  <a:rPr lang="sv-SE"/>
                  <a:t>vikt</a:t>
                </a:r>
              </a:p>
            </c:rich>
          </c:tx>
          <c:layout>
            <c:manualLayout>
              <c:xMode val="edge"/>
              <c:yMode val="edge"/>
              <c:x val="9.1646778042959426E-2"/>
              <c:y val="0.31453499689761127"/>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0"/>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Export av matfågel</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kategori 2019-2023'!$A$26</c:f>
              <c:strCache>
                <c:ptCount val="1"/>
                <c:pt idx="0">
                  <c:v>Matfågel med ben</c:v>
                </c:pt>
              </c:strCache>
            </c:strRef>
          </c:tx>
          <c:spPr>
            <a:solidFill>
              <a:srgbClr val="0083BE"/>
            </a:solidFill>
            <a:ln w="3175">
              <a:solidFill>
                <a:srgbClr val="7DA117"/>
              </a:solidFill>
            </a:ln>
            <a:effectLst/>
          </c:spPr>
          <c:invertIfNegative val="0"/>
          <c:cat>
            <c:strRef>
              <c:f>'Handel per kategori 2019-2023'!$B$16:$F$16</c:f>
              <c:strCache>
                <c:ptCount val="5"/>
                <c:pt idx="0">
                  <c:v>2019</c:v>
                </c:pt>
                <c:pt idx="1">
                  <c:v>2020</c:v>
                </c:pt>
                <c:pt idx="2">
                  <c:v>2021</c:v>
                </c:pt>
                <c:pt idx="3">
                  <c:v>2022</c:v>
                </c:pt>
                <c:pt idx="4">
                  <c:v>2023</c:v>
                </c:pt>
              </c:strCache>
            </c:strRef>
          </c:cat>
          <c:val>
            <c:numRef>
              <c:f>'Handel per kategori 2019-2023'!$B$26:$F$26</c:f>
              <c:numCache>
                <c:formatCode>#,##0</c:formatCode>
                <c:ptCount val="5"/>
                <c:pt idx="0">
                  <c:v>26095</c:v>
                </c:pt>
                <c:pt idx="1">
                  <c:v>28887</c:v>
                </c:pt>
                <c:pt idx="2">
                  <c:v>31318</c:v>
                </c:pt>
                <c:pt idx="3">
                  <c:v>31741</c:v>
                </c:pt>
                <c:pt idx="4">
                  <c:v>35314</c:v>
                </c:pt>
              </c:numCache>
            </c:numRef>
          </c:val>
          <c:extLst>
            <c:ext xmlns:c16="http://schemas.microsoft.com/office/drawing/2014/chart" uri="{C3380CC4-5D6E-409C-BE32-E72D297353CC}">
              <c16:uniqueId val="{00000000-56E0-4AC0-9774-D071CD0A469C}"/>
            </c:ext>
          </c:extLst>
        </c:ser>
        <c:ser>
          <c:idx val="1"/>
          <c:order val="1"/>
          <c:tx>
            <c:strRef>
              <c:f>'Handel per kategori 2019-2023'!$A$27</c:f>
              <c:strCache>
                <c:ptCount val="1"/>
                <c:pt idx="0">
                  <c:v>Benfri matfågel</c:v>
                </c:pt>
              </c:strCache>
            </c:strRef>
          </c:tx>
          <c:spPr>
            <a:pattFill prst="trellis">
              <a:fgClr>
                <a:srgbClr val="004165"/>
              </a:fgClr>
              <a:bgClr>
                <a:schemeClr val="bg1"/>
              </a:bgClr>
            </a:pattFill>
            <a:ln w="3175">
              <a:solidFill>
                <a:srgbClr val="004165"/>
              </a:solidFill>
            </a:ln>
            <a:effectLst/>
          </c:spPr>
          <c:invertIfNegative val="0"/>
          <c:cat>
            <c:strRef>
              <c:f>'Handel per kategori 2019-2023'!$B$16:$F$16</c:f>
              <c:strCache>
                <c:ptCount val="5"/>
                <c:pt idx="0">
                  <c:v>2019</c:v>
                </c:pt>
                <c:pt idx="1">
                  <c:v>2020</c:v>
                </c:pt>
                <c:pt idx="2">
                  <c:v>2021</c:v>
                </c:pt>
                <c:pt idx="3">
                  <c:v>2022</c:v>
                </c:pt>
                <c:pt idx="4">
                  <c:v>2023</c:v>
                </c:pt>
              </c:strCache>
            </c:strRef>
          </c:cat>
          <c:val>
            <c:numRef>
              <c:f>'Handel per kategori 2019-2023'!$B$27:$F$27</c:f>
              <c:numCache>
                <c:formatCode>#,##0</c:formatCode>
                <c:ptCount val="5"/>
                <c:pt idx="0">
                  <c:v>2607.1</c:v>
                </c:pt>
                <c:pt idx="1">
                  <c:v>2917.4</c:v>
                </c:pt>
                <c:pt idx="2">
                  <c:v>3068.2</c:v>
                </c:pt>
                <c:pt idx="3">
                  <c:v>8301.25</c:v>
                </c:pt>
                <c:pt idx="4">
                  <c:v>3435.0499999999997</c:v>
                </c:pt>
              </c:numCache>
            </c:numRef>
          </c:val>
          <c:extLst>
            <c:ext xmlns:c16="http://schemas.microsoft.com/office/drawing/2014/chart" uri="{C3380CC4-5D6E-409C-BE32-E72D297353CC}">
              <c16:uniqueId val="{00000001-56E0-4AC0-9774-D071CD0A469C}"/>
            </c:ext>
          </c:extLst>
        </c:ser>
        <c:ser>
          <c:idx val="2"/>
          <c:order val="2"/>
          <c:tx>
            <c:strRef>
              <c:f>'Handel per kategori 2019-2023'!$A$28</c:f>
              <c:strCache>
                <c:ptCount val="1"/>
                <c:pt idx="0">
                  <c:v>Beredd matfågel</c:v>
                </c:pt>
              </c:strCache>
            </c:strRef>
          </c:tx>
          <c:spPr>
            <a:pattFill prst="openDmnd">
              <a:fgClr>
                <a:schemeClr val="bg1"/>
              </a:fgClr>
              <a:bgClr>
                <a:srgbClr val="DC5034"/>
              </a:bgClr>
            </a:pattFill>
            <a:ln w="3175">
              <a:solidFill>
                <a:srgbClr val="DC5034"/>
              </a:solidFill>
            </a:ln>
            <a:effectLst/>
          </c:spPr>
          <c:invertIfNegative val="0"/>
          <c:cat>
            <c:strRef>
              <c:f>'Handel per kategori 2019-2023'!$B$16:$F$16</c:f>
              <c:strCache>
                <c:ptCount val="5"/>
                <c:pt idx="0">
                  <c:v>2019</c:v>
                </c:pt>
                <c:pt idx="1">
                  <c:v>2020</c:v>
                </c:pt>
                <c:pt idx="2">
                  <c:v>2021</c:v>
                </c:pt>
                <c:pt idx="3">
                  <c:v>2022</c:v>
                </c:pt>
                <c:pt idx="4">
                  <c:v>2023</c:v>
                </c:pt>
              </c:strCache>
            </c:strRef>
          </c:cat>
          <c:val>
            <c:numRef>
              <c:f>'Handel per kategori 2019-2023'!$B$28:$F$28</c:f>
              <c:numCache>
                <c:formatCode>#,##0</c:formatCode>
                <c:ptCount val="5"/>
                <c:pt idx="0">
                  <c:v>962.22</c:v>
                </c:pt>
                <c:pt idx="1">
                  <c:v>2469.9900000000002</c:v>
                </c:pt>
                <c:pt idx="2">
                  <c:v>4166.22</c:v>
                </c:pt>
                <c:pt idx="3">
                  <c:v>3273.33</c:v>
                </c:pt>
                <c:pt idx="4">
                  <c:v>2821.26</c:v>
                </c:pt>
              </c:numCache>
            </c:numRef>
          </c:val>
          <c:extLst>
            <c:ext xmlns:c16="http://schemas.microsoft.com/office/drawing/2014/chart" uri="{C3380CC4-5D6E-409C-BE32-E72D297353CC}">
              <c16:uniqueId val="{00000002-56E0-4AC0-9774-D071CD0A469C}"/>
            </c:ext>
          </c:extLst>
        </c:ser>
        <c:dLbls>
          <c:showLegendKey val="0"/>
          <c:showVal val="0"/>
          <c:showCatName val="0"/>
          <c:showSerName val="0"/>
          <c:showPercent val="0"/>
          <c:showBubbleSize val="0"/>
        </c:dLbls>
        <c:gapWidth val="95"/>
        <c:overlap val="100"/>
        <c:axId val="800228943"/>
        <c:axId val="832394911"/>
        <c:extLst>
          <c:ext xmlns:c15="http://schemas.microsoft.com/office/drawing/2012/chart" uri="{02D57815-91ED-43cb-92C2-25804820EDAC}">
            <c15:filteredBarSeries>
              <c15:ser>
                <c:idx val="3"/>
                <c:order val="3"/>
                <c:tx>
                  <c:strRef>
                    <c:extLst>
                      <c:ext uri="{02D57815-91ED-43cb-92C2-25804820EDAC}">
                        <c15:formulaRef>
                          <c15:sqref>'Handel per kategori 2019-2023'!#REF!</c15:sqref>
                        </c15:formulaRef>
                      </c:ext>
                    </c:extLst>
                    <c:strCache>
                      <c:ptCount val="1"/>
                      <c:pt idx="0">
                        <c:v>#REF!</c:v>
                      </c:pt>
                    </c:strCache>
                  </c:strRef>
                </c:tx>
                <c:spPr>
                  <a:solidFill>
                    <a:schemeClr val="accent4"/>
                  </a:solidFill>
                  <a:ln>
                    <a:noFill/>
                  </a:ln>
                  <a:effectLst/>
                </c:spPr>
                <c:invertIfNegative val="0"/>
                <c:cat>
                  <c:strRef>
                    <c:extLst>
                      <c:ext uri="{02D57815-91ED-43cb-92C2-25804820EDAC}">
                        <c15:formulaRef>
                          <c15:sqref>'Handel per kategori 2019-2023'!$B$16:$F$16</c15:sqref>
                        </c15:formulaRef>
                      </c:ext>
                    </c:extLst>
                    <c:strCache>
                      <c:ptCount val="5"/>
                      <c:pt idx="0">
                        <c:v>2019</c:v>
                      </c:pt>
                      <c:pt idx="1">
                        <c:v>2020</c:v>
                      </c:pt>
                      <c:pt idx="2">
                        <c:v>2021</c:v>
                      </c:pt>
                      <c:pt idx="3">
                        <c:v>2022</c:v>
                      </c:pt>
                      <c:pt idx="4">
                        <c:v>2023</c:v>
                      </c:pt>
                    </c:strCache>
                  </c:strRef>
                </c:cat>
                <c:val>
                  <c:numRef>
                    <c:extLst>
                      <c:ext uri="{02D57815-91ED-43cb-92C2-25804820EDAC}">
                        <c15:formulaRef>
                          <c15:sqref>'Handel per kategori 2019-2023'!#REF!</c15:sqref>
                        </c15:formulaRef>
                      </c:ext>
                    </c:extLst>
                    <c:numCache>
                      <c:formatCode>General</c:formatCode>
                      <c:ptCount val="1"/>
                      <c:pt idx="0">
                        <c:v>1</c:v>
                      </c:pt>
                    </c:numCache>
                  </c:numRef>
                </c:val>
                <c:extLst>
                  <c:ext xmlns:c16="http://schemas.microsoft.com/office/drawing/2014/chart" uri="{C3380CC4-5D6E-409C-BE32-E72D297353CC}">
                    <c16:uniqueId val="{00000000-8A99-4EFE-8B51-17CB0AC42A52}"/>
                  </c:ext>
                </c:extLst>
              </c15:ser>
            </c15:filteredBarSeries>
          </c:ext>
        </c:extLst>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a:t>
                </a:r>
                <a:r>
                  <a:rPr lang="sv-SE" baseline="0"/>
                  <a:t> slaktad </a:t>
                </a:r>
                <a:r>
                  <a:rPr lang="sv-SE"/>
                  <a:t>vikt</a:t>
                </a:r>
              </a:p>
            </c:rich>
          </c:tx>
          <c:layout>
            <c:manualLayout>
              <c:xMode val="edge"/>
              <c:yMode val="edge"/>
              <c:x val="0.10692124105011933"/>
              <c:y val="0.32649663158495684"/>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0"/>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196849</xdr:colOff>
      <xdr:row>48</xdr:row>
      <xdr:rowOff>31750</xdr:rowOff>
    </xdr:from>
    <xdr:to>
      <xdr:col>9</xdr:col>
      <xdr:colOff>552450</xdr:colOff>
      <xdr:row>81</xdr:row>
      <xdr:rowOff>120650</xdr:rowOff>
    </xdr:to>
    <xdr:graphicFrame macro="">
      <xdr:nvGraphicFramePr>
        <xdr:cNvPr id="2" name="Diagram 1" descr="Figuren visar utvecklingen av produktion, konsumtion, import, export och svensk marknadsandel för matfågel från 1990" title="Svensk marknadsbalans matfågel">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520700</xdr:colOff>
      <xdr:row>0</xdr:row>
      <xdr:rowOff>82550</xdr:rowOff>
    </xdr:from>
    <xdr:to>
      <xdr:col>16</xdr:col>
      <xdr:colOff>349250</xdr:colOff>
      <xdr:row>20</xdr:row>
      <xdr:rowOff>152400</xdr:rowOff>
    </xdr:to>
    <xdr:graphicFrame macro="">
      <xdr:nvGraphicFramePr>
        <xdr:cNvPr id="4" name="Diagram 3" descr="Figuren visar importen av griskött per land de två senaste åren" title="Import av griskött per land">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609600</xdr:colOff>
      <xdr:row>21</xdr:row>
      <xdr:rowOff>152400</xdr:rowOff>
    </xdr:from>
    <xdr:to>
      <xdr:col>16</xdr:col>
      <xdr:colOff>200025</xdr:colOff>
      <xdr:row>41</xdr:row>
      <xdr:rowOff>76200</xdr:rowOff>
    </xdr:to>
    <xdr:graphicFrame macro="">
      <xdr:nvGraphicFramePr>
        <xdr:cNvPr id="5" name="Diagram 4" descr="Figuren visar exporten av griskött per land de två senaste åren" title="Export av griskött per land">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365124</xdr:colOff>
      <xdr:row>0</xdr:row>
      <xdr:rowOff>4762</xdr:rowOff>
    </xdr:from>
    <xdr:to>
      <xdr:col>16</xdr:col>
      <xdr:colOff>482600</xdr:colOff>
      <xdr:row>21</xdr:row>
      <xdr:rowOff>66675</xdr:rowOff>
    </xdr:to>
    <xdr:graphicFrame macro="">
      <xdr:nvGraphicFramePr>
        <xdr:cNvPr id="2" name="Diagram 1" descr="Figuren visar importen av matfågel per kategori de senaste fem åren" title="Import av matfågel">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327025</xdr:colOff>
      <xdr:row>22</xdr:row>
      <xdr:rowOff>44451</xdr:rowOff>
    </xdr:from>
    <xdr:to>
      <xdr:col>16</xdr:col>
      <xdr:colOff>374650</xdr:colOff>
      <xdr:row>44</xdr:row>
      <xdr:rowOff>57151</xdr:rowOff>
    </xdr:to>
    <xdr:graphicFrame macro="">
      <xdr:nvGraphicFramePr>
        <xdr:cNvPr id="3" name="Diagram 2" descr="Figuren visar exporten av matfågel per kategori de senaste fem åren" title="Export av matfågel">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elårsbalans" displayName="Helårsbalans" ref="A12:H46" totalsRowShown="0" headerRowDxfId="206" dataDxfId="205" tableBorderDxfId="204">
  <autoFilter ref="A12:H46" xr:uid="{00000000-0009-0000-0100-000001000000}"/>
  <tableColumns count="8">
    <tableColumn id="1" xr3:uid="{00000000-0010-0000-0000-000001000000}" name="År" dataDxfId="203"/>
    <tableColumn id="2" xr3:uid="{00000000-0010-0000-0000-000002000000}" name="Produktion" dataDxfId="202"/>
    <tableColumn id="3" xr3:uid="{00000000-0010-0000-0000-000003000000}" name="Import" dataDxfId="201"/>
    <tableColumn id="4" xr3:uid="{00000000-0010-0000-0000-000004000000}" name="Export" dataDxfId="200"/>
    <tableColumn id="5" xr3:uid="{00000000-0010-0000-0000-000005000000}" name="Totalkonsumtion" dataDxfId="199"/>
    <tableColumn id="6" xr3:uid="{00000000-0010-0000-0000-000006000000}" name="Svensk marknadsandel" dataDxfId="198"/>
    <tableColumn id="7" xr3:uid="{00000000-0010-0000-0000-000007000000}" name="Totalkonsumtion kg/capita" dataDxfId="197"/>
    <tableColumn id="8" xr3:uid="{00000000-0010-0000-0000-000008000000}" name="Befolkning" dataDxfId="19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Kvartalsbalans" displayName="Kvartalsbalans" ref="A5:H23" totalsRowShown="0" headerRowDxfId="195" dataDxfId="193" headerRowBorderDxfId="194" tableBorderDxfId="192">
  <autoFilter ref="A5:H23" xr:uid="{00000000-0009-0000-0100-000006000000}"/>
  <tableColumns count="8">
    <tableColumn id="1" xr3:uid="{00000000-0010-0000-0200-000001000000}" name="År" dataDxfId="191"/>
    <tableColumn id="2" xr3:uid="{00000000-0010-0000-0200-000002000000}" name="Produktion" dataDxfId="190"/>
    <tableColumn id="3" xr3:uid="{00000000-0010-0000-0200-000003000000}" name="Import" dataDxfId="189"/>
    <tableColumn id="4" xr3:uid="{00000000-0010-0000-0200-000004000000}" name="Export" dataDxfId="188"/>
    <tableColumn id="5" xr3:uid="{00000000-0010-0000-0200-000005000000}" name="Totalkonsumtion" dataDxfId="187"/>
    <tableColumn id="6" xr3:uid="{00000000-0010-0000-0200-000006000000}" name="Svensk marknadsandel" dataDxfId="186"/>
    <tableColumn id="7" xr3:uid="{00000000-0010-0000-0200-000007000000}" name="Totalkonsumtion kg/capita" dataDxfId="185"/>
    <tableColumn id="8" xr3:uid="{00000000-0010-0000-0200-000008000000}" name="Befolkning" dataDxfId="18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Kvartalsbalans2" displayName="Kvartalsbalans2" ref="A5:H23" totalsRowShown="0" headerRowDxfId="183" dataDxfId="181" headerRowBorderDxfId="182" tableBorderDxfId="180">
  <autoFilter ref="A5:H23" xr:uid="{00000000-0009-0000-0100-00000B000000}"/>
  <tableColumns count="8">
    <tableColumn id="1" xr3:uid="{00000000-0010-0000-0100-000001000000}" name="År" dataDxfId="179"/>
    <tableColumn id="2" xr3:uid="{00000000-0010-0000-0100-000002000000}" name="Produktion" dataDxfId="178"/>
    <tableColumn id="3" xr3:uid="{00000000-0010-0000-0100-000003000000}" name="Import" dataDxfId="177"/>
    <tableColumn id="4" xr3:uid="{00000000-0010-0000-0100-000004000000}" name="Export" dataDxfId="176"/>
    <tableColumn id="5" xr3:uid="{00000000-0010-0000-0100-000005000000}" name="Totalkonsumtion" dataDxfId="175"/>
    <tableColumn id="6" xr3:uid="{00000000-0010-0000-0100-000006000000}" name="Svensk marknadsandel" dataDxfId="174"/>
    <tableColumn id="7" xr3:uid="{00000000-0010-0000-0100-000007000000}" name="Totalkonsumtion kg/capita" dataDxfId="173"/>
    <tableColumn id="8" xr3:uid="{00000000-0010-0000-0100-000008000000}" name="Befolkning" dataDxfId="17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Importperland" displayName="Importperland" ref="A3:G14" totalsRowShown="0" headerRowDxfId="171" dataDxfId="169" headerRowBorderDxfId="170" tableBorderDxfId="168">
  <autoFilter ref="A3:G14" xr:uid="{00000000-0009-0000-0100-000002000000}"/>
  <tableColumns count="7">
    <tableColumn id="1" xr3:uid="{00000000-0010-0000-0300-000001000000}" name="Produktkategori" dataDxfId="167"/>
    <tableColumn id="2" xr3:uid="{00000000-0010-0000-0300-000002000000}" name="Totalt" dataDxfId="166"/>
    <tableColumn id="3" xr3:uid="{00000000-0010-0000-0300-000003000000}" name="Danmark" dataDxfId="165"/>
    <tableColumn id="4" xr3:uid="{00000000-0010-0000-0300-000004000000}" name="Nederländerna" dataDxfId="164"/>
    <tableColumn id="5" xr3:uid="{00000000-0010-0000-0300-000005000000}" name="Tyskland" dataDxfId="163"/>
    <tableColumn id="6" xr3:uid="{00000000-0010-0000-0300-000006000000}" name="Polen" dataDxfId="162"/>
    <tableColumn id="8" xr3:uid="{00000000-0010-0000-0300-000008000000}" name="Övriga" dataDxfId="16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Exportperland" displayName="Exportperland" ref="A19:G30" totalsRowShown="0" headerRowDxfId="160" dataDxfId="158" headerRowBorderDxfId="159" tableBorderDxfId="157">
  <autoFilter ref="A19:G30" xr:uid="{00000000-0009-0000-0100-000003000000}"/>
  <tableColumns count="7">
    <tableColumn id="1" xr3:uid="{00000000-0010-0000-0400-000001000000}" name="Produktkategori" dataDxfId="156"/>
    <tableColumn id="2" xr3:uid="{00000000-0010-0000-0400-000002000000}" name="Totalt" dataDxfId="155"/>
    <tableColumn id="3" xr3:uid="{00000000-0010-0000-0400-000003000000}" name="Danmark" dataDxfId="154"/>
    <tableColumn id="4" xr3:uid="{00000000-0010-0000-0400-000004000000}" name="Tyskland" dataDxfId="153"/>
    <tableColumn id="5" xr3:uid="{00000000-0010-0000-0400-000005000000}" name="Sydkorea" dataDxfId="152"/>
    <tableColumn id="6" xr3:uid="{00000000-0010-0000-0400-000006000000}" name="Finland" dataDxfId="151"/>
    <tableColumn id="8" xr3:uid="{00000000-0010-0000-0400-000008000000}" name="Övriga" dataDxfId="15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Importperkategori" displayName="Importperkategori" ref="A16:F20" totalsRowShown="0" headerRowDxfId="149" dataDxfId="148">
  <autoFilter ref="A16:F20" xr:uid="{00000000-0009-0000-0100-000004000000}"/>
  <tableColumns count="6">
    <tableColumn id="1" xr3:uid="{00000000-0010-0000-0500-000001000000}" name="Import, ton slaktad vikt" dataDxfId="147"/>
    <tableColumn id="3" xr3:uid="{00000000-0010-0000-0500-000003000000}" name="2019" dataDxfId="146"/>
    <tableColumn id="4" xr3:uid="{00000000-0010-0000-0500-000004000000}" name="2020" dataDxfId="145"/>
    <tableColumn id="5" xr3:uid="{00000000-0010-0000-0500-000005000000}" name="2021" dataDxfId="144"/>
    <tableColumn id="6" xr3:uid="{00000000-0010-0000-0500-000006000000}" name="2022" dataDxfId="143"/>
    <tableColumn id="7" xr3:uid="{4661C16A-9C88-4160-AB17-67F170E71293}" name="2023" dataDxfId="14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Exportperkategori" displayName="Exportperkategori" ref="A25:F29" totalsRowShown="0" headerRowDxfId="141" dataDxfId="140">
  <autoFilter ref="A25:F29" xr:uid="{00000000-0009-0000-0100-000005000000}"/>
  <tableColumns count="6">
    <tableColumn id="1" xr3:uid="{00000000-0010-0000-0600-000001000000}" name="Export, ton slaktad vikt" dataDxfId="139"/>
    <tableColumn id="3" xr3:uid="{00000000-0010-0000-0600-000003000000}" name="2019" dataDxfId="138"/>
    <tableColumn id="4" xr3:uid="{00000000-0010-0000-0600-000004000000}" name="2020" dataDxfId="137"/>
    <tableColumn id="5" xr3:uid="{00000000-0010-0000-0600-000005000000}" name="2021" dataDxfId="136"/>
    <tableColumn id="6" xr3:uid="{00000000-0010-0000-0600-000006000000}" name="2022" dataDxfId="135"/>
    <tableColumn id="7" xr3:uid="{E9F162D1-573A-411C-A145-1F2E7DADC783}" name="2023" dataDxfId="13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CE69CF1-F5C8-464A-8F30-88F8528B5D64}" name="Tabell7" displayName="Tabell7" ref="A3:CA31" totalsRowShown="0" headerRowDxfId="133" dataDxfId="132">
  <autoFilter ref="A3:CA31" xr:uid="{BF2C058A-24C6-465C-A8F9-A07CEE0BAAA4}"/>
  <tableColumns count="79">
    <tableColumn id="1" xr3:uid="{3EAC2EEF-7326-4FEB-B47B-DC4DFCB369DD}" name="Land" dataDxfId="78"/>
    <tableColumn id="2" xr3:uid="{DB3B9D49-22C3-480D-8BED-225341DB3A06}" name="02071110" dataDxfId="77"/>
    <tableColumn id="3" xr3:uid="{29A9AF87-9615-4835-B378-E6BF14E95D68}" name="02071130" dataDxfId="76"/>
    <tableColumn id="4" xr3:uid="{4AC1357B-25C4-4BB7-8995-7E6BF0994495}" name="02071190" dataDxfId="75"/>
    <tableColumn id="5" xr3:uid="{A02549C2-90BF-4C20-8994-653B21DD0BC2}" name="02071210" dataDxfId="74"/>
    <tableColumn id="6" xr3:uid="{0ADCFAAD-8B48-49FA-A91A-6DBA20F75338}" name="02071290" dataDxfId="73"/>
    <tableColumn id="7" xr3:uid="{8E793C7C-C066-40C8-8A2C-3015B225E3E8}" name="02071310" dataDxfId="72"/>
    <tableColumn id="8" xr3:uid="{11DCE5B4-3AC4-4E35-9B03-FF634A7CBAE1}" name="02071320" dataDxfId="71"/>
    <tableColumn id="9" xr3:uid="{D4E73490-1A27-4A87-9B14-E38929DAFE50}" name="02071330" dataDxfId="70"/>
    <tableColumn id="10" xr3:uid="{34C398A8-D4CC-4439-85FB-0FD9DF3FC117}" name="02071350" dataDxfId="69"/>
    <tableColumn id="11" xr3:uid="{3E208337-36F5-474C-8FD2-5A4110277604}" name="02071360" dataDxfId="68"/>
    <tableColumn id="12" xr3:uid="{6D5082C9-EC1A-4600-B227-00E9A4DDC9A2}" name="02071370" dataDxfId="67"/>
    <tableColumn id="13" xr3:uid="{8F4BFEBD-3630-4ED2-9A7D-B5A9BDBA3E05}" name="02071391" dataDxfId="66"/>
    <tableColumn id="14" xr3:uid="{25609DA1-8E6E-45A8-9FFF-6937CD27AEA0}" name="02071399" dataDxfId="65"/>
    <tableColumn id="15" xr3:uid="{4B4BF07B-1835-4716-8248-A04C315D77AC}" name="02071410" dataDxfId="64"/>
    <tableColumn id="16" xr3:uid="{DDC4DBFD-636B-42F8-8796-1B458C9064CB}" name="02071420" dataDxfId="63"/>
    <tableColumn id="17" xr3:uid="{D8816F9F-EC99-4ADA-8CDE-AEF860776E30}" name="02071430" dataDxfId="62"/>
    <tableColumn id="18" xr3:uid="{177686EC-9B47-4166-B8DF-B620DFDAE763}" name="02071450" dataDxfId="61"/>
    <tableColumn id="19" xr3:uid="{A9077B4C-4543-4467-AB43-ADFAF4B5EB3D}" name="02071460" dataDxfId="60"/>
    <tableColumn id="20" xr3:uid="{7DA65955-F84B-4EF6-B9E8-A1CEB5848FFE}" name="02071470" dataDxfId="59"/>
    <tableColumn id="21" xr3:uid="{A0A17ECF-2950-474E-8BCB-97054847590A}" name="02071491" dataDxfId="58"/>
    <tableColumn id="22" xr3:uid="{03174467-C3BB-401E-BB75-A72CB37178E0}" name="02071499" dataDxfId="57"/>
    <tableColumn id="23" xr3:uid="{7641740A-EA7B-4CEC-8C67-BF15B2362272}" name="02072410" dataDxfId="56"/>
    <tableColumn id="24" xr3:uid="{3E70FB2C-AE90-4AFF-8834-5C014E4E2C27}" name="02072510" dataDxfId="55"/>
    <tableColumn id="25" xr3:uid="{7CC64E83-63ED-4C5A-89F8-0D9EEFAE6BB7}" name="02072590" dataDxfId="54"/>
    <tableColumn id="26" xr3:uid="{F812111C-9B06-4281-B877-E22303D988B8}" name="02072610" dataDxfId="53"/>
    <tableColumn id="27" xr3:uid="{B376830A-E83D-4BB1-8093-E4740C4748CA}" name="02072630" dataDxfId="52"/>
    <tableColumn id="28" xr3:uid="{3DA0F18C-0C13-4101-ABC0-AFD3B2A3A269}" name="02072650" dataDxfId="51"/>
    <tableColumn id="29" xr3:uid="{32540563-1E45-4805-BA90-4DF3DB642618}" name="02072660" dataDxfId="50"/>
    <tableColumn id="30" xr3:uid="{7D8791CC-7E40-44D9-A16F-C7F9F20DB278}" name="02072670" dataDxfId="49"/>
    <tableColumn id="31" xr3:uid="{06AA4EDB-7E57-4DA5-BA6D-A4207C7E484C}" name="02072680" dataDxfId="48"/>
    <tableColumn id="32" xr3:uid="{DA3596E1-3624-4A0F-83C8-2A442A671C01}" name="02072710" dataDxfId="47"/>
    <tableColumn id="33" xr3:uid="{80DE37EB-6DEC-4B8B-9B9B-596552569DA0}" name="02072730" dataDxfId="46"/>
    <tableColumn id="34" xr3:uid="{DEEAAA2C-3C09-4F33-8681-D924AE97FE17}" name="02072740" dataDxfId="45"/>
    <tableColumn id="35" xr3:uid="{2697BC2B-5CB9-45A7-9CCB-78CB8DAAFB36}" name="02072760" dataDxfId="44"/>
    <tableColumn id="36" xr3:uid="{D85EE2A7-093E-4E9D-A958-78F413DCFF45}" name="02072770" dataDxfId="43"/>
    <tableColumn id="37" xr3:uid="{1FEF64E7-14F7-42C3-822C-2F4686B008ED}" name="02072780" dataDxfId="42"/>
    <tableColumn id="38" xr3:uid="{BD5B6E9A-24A2-4962-B68B-48681D059ADF}" name="02072791" dataDxfId="41"/>
    <tableColumn id="39" xr3:uid="{62C2D78E-A6F6-4520-A484-2E90B5F206A0}" name="02072799" dataDxfId="40"/>
    <tableColumn id="40" xr3:uid="{23D0AB77-5B8F-4838-9E20-8D845D039F84}" name="02074120" dataDxfId="39"/>
    <tableColumn id="41" xr3:uid="{F5E600B2-D55D-4990-932A-A364F7D58667}" name="02074130" dataDxfId="38"/>
    <tableColumn id="42" xr3:uid="{D5F88E4F-37C6-49DD-A699-7D1D2F41802D}" name="02074180" dataDxfId="37"/>
    <tableColumn id="43" xr3:uid="{F94CB316-2B5D-4C4E-8069-985DF27D0316}" name="02074230" dataDxfId="36"/>
    <tableColumn id="44" xr3:uid="{CAEC2E38-E770-40BE-B812-1308006409EA}" name="02074280" dataDxfId="35"/>
    <tableColumn id="45" xr3:uid="{A6327732-9B57-49D3-AFD0-101B145E3AB8}" name="02074300" dataDxfId="34"/>
    <tableColumn id="46" xr3:uid="{300EB2CE-469B-4E93-B090-7249DF5B848C}" name="02074410" dataDxfId="33"/>
    <tableColumn id="47" xr3:uid="{D8D8147B-6D9F-4D00-BDE9-4E85FFBF401D}" name="02074431" dataDxfId="32"/>
    <tableColumn id="48" xr3:uid="{80D7B128-C0E8-4B35-AB70-83D6BF4DD2B3}" name="02074451" dataDxfId="31"/>
    <tableColumn id="49" xr3:uid="{EFA23D50-9FD2-4293-9105-069154128721}" name="02074461" dataDxfId="30"/>
    <tableColumn id="50" xr3:uid="{12E7BC0A-C3A8-48BE-9F6F-826DC0282409}" name="02074510" dataDxfId="29"/>
    <tableColumn id="51" xr3:uid="{5C249C39-BAD0-4122-B7CA-4C78DA5B2439}" name="02074551" dataDxfId="28"/>
    <tableColumn id="52" xr3:uid="{D0966DD5-62DF-4B10-A41A-BE9C12FE0FBE}" name="02074561" dataDxfId="27"/>
    <tableColumn id="53" xr3:uid="{A4531809-E070-4365-A5AD-9ACD4F8E009C}" name="02074571" dataDxfId="26"/>
    <tableColumn id="54" xr3:uid="{5607DF3E-8AC5-4D4A-A657-E32E8D876EE3}" name="02074581" dataDxfId="25"/>
    <tableColumn id="55" xr3:uid="{E1940173-0369-400E-9B50-369FFF28DD66}" name="02074593" dataDxfId="24"/>
    <tableColumn id="56" xr3:uid="{75F7CE50-118A-4AF9-A4F7-180462C88DA6}" name="02075210" dataDxfId="23"/>
    <tableColumn id="57" xr3:uid="{6D46E47B-A0AC-43EF-BBB4-430331B2E411}" name="02075290" dataDxfId="22"/>
    <tableColumn id="58" xr3:uid="{5ED6F541-FC47-492D-8626-9D0CD003CD7C}" name="02075410" dataDxfId="21"/>
    <tableColumn id="59" xr3:uid="{47B54026-AFBB-4266-B15F-2D80C63A2BBB}" name="02075551" dataDxfId="20"/>
    <tableColumn id="60" xr3:uid="{005A53B7-D363-43D7-814D-73E36131DB8E}" name="02075571" dataDxfId="19"/>
    <tableColumn id="61" xr3:uid="{99BAFD72-D9A9-446A-BE12-86B9581AA1AE}" name="02076005" dataDxfId="18"/>
    <tableColumn id="62" xr3:uid="{85AED8E8-D1EE-4625-9A87-7191B4FFC60B}" name="02076010" dataDxfId="17"/>
    <tableColumn id="63" xr3:uid="{F0490122-1875-4B92-ACA2-F8345B40E481}" name="02076031" dataDxfId="16"/>
    <tableColumn id="64" xr3:uid="{97318002-F1DA-4B5C-A8FE-4099222C6F8B}" name="02076051" dataDxfId="15"/>
    <tableColumn id="65" xr3:uid="{35600060-9F17-4798-8BFF-D1552770577F}" name="02076061" dataDxfId="14"/>
    <tableColumn id="66" xr3:uid="{2E43CCA7-1EDC-4434-B8B9-7DB01B2EFBF5}" name="02076091" dataDxfId="13"/>
    <tableColumn id="67" xr3:uid="{CB9722F8-C351-4540-B8DF-8B746937BEC5}" name="02076099" dataDxfId="12"/>
    <tableColumn id="68" xr3:uid="{B561AD88-06D2-464B-B96E-72E15DFD61A2}" name="02109939" dataDxfId="11"/>
    <tableColumn id="69" xr3:uid="{0843A21A-85C4-46DC-96AE-D61EBB8C1C6C}" name="16023111" dataDxfId="10"/>
    <tableColumn id="70" xr3:uid="{F8C59BF9-70A1-4851-BB1C-266E7CED38BC}" name="16023119" dataDxfId="9"/>
    <tableColumn id="71" xr3:uid="{C3E97AC2-A7D6-4B62-96C6-9B300DB53F6A}" name="16023180" dataDxfId="8"/>
    <tableColumn id="72" xr3:uid="{FC0F1B32-C346-42E6-AA40-D6CDC4DEC58C}" name="16023211" dataDxfId="7"/>
    <tableColumn id="73" xr3:uid="{6069C278-1D1C-41E4-AB9F-B58E93C0EA9E}" name="16023219" dataDxfId="6"/>
    <tableColumn id="74" xr3:uid="{E7F646B6-B26F-411C-B6EF-A50CAF77DD1A}" name="16023230" dataDxfId="5"/>
    <tableColumn id="75" xr3:uid="{22F954CE-AB5F-463A-B9EA-3FC504BB337B}" name="16023290" dataDxfId="4"/>
    <tableColumn id="76" xr3:uid="{84C802C3-5635-48A6-86F3-0C5BDE30254C}" name="16023921" dataDxfId="3"/>
    <tableColumn id="77" xr3:uid="{21224092-ED40-45F1-AB39-093F6BEB310A}" name="16023929" dataDxfId="2"/>
    <tableColumn id="78" xr3:uid="{D46F5B1A-E3DA-4890-96EA-8FE5108CD294}" name="16023985" dataDxfId="1"/>
    <tableColumn id="79" xr3:uid="{2BFB17B3-5E6E-4607-8D09-4E91485289E6}" name="Totalt per land" dataDxfId="0">
      <calculatedColumnFormula>SUM(B4:BZ4)</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5BD5ABE-23CD-40B6-A54E-BF8DF7F0545E}" name="Tabell9" displayName="Tabell9" ref="A36:AY77" totalsRowShown="0" headerRowDxfId="130" dataDxfId="131">
  <autoFilter ref="A36:AY77" xr:uid="{23E95F8D-753C-4603-B024-78B5C4AAF322}"/>
  <tableColumns count="51">
    <tableColumn id="1" xr3:uid="{70882702-74CF-4EEF-9922-F8124FA51C07}" name="Land" dataDxfId="129"/>
    <tableColumn id="2" xr3:uid="{7959E841-F59E-4F3E-84ED-D778E3422A1C}" name="02071130" dataDxfId="128"/>
    <tableColumn id="3" xr3:uid="{C484304D-8F52-42AC-9E51-4990B476F7A9}" name="02071190" dataDxfId="127"/>
    <tableColumn id="4" xr3:uid="{27F9A142-6137-42E0-B741-45987C654CD0}" name="02071210" dataDxfId="126"/>
    <tableColumn id="5" xr3:uid="{C551C6CA-09FF-4326-8E8D-48846A3E2FE2}" name="02071290" dataDxfId="125"/>
    <tableColumn id="6" xr3:uid="{E52D8E34-F763-41AA-B113-F14ED8E0D8C0}" name="02071310" dataDxfId="124"/>
    <tableColumn id="7" xr3:uid="{53736EF5-8FFB-47BF-A976-651D231D99E0}" name="02071330" dataDxfId="123"/>
    <tableColumn id="8" xr3:uid="{2FE0C340-7B3E-478A-AB95-6F5294A82E05}" name="02071350" dataDxfId="122"/>
    <tableColumn id="9" xr3:uid="{1CAA496B-F8BC-49EC-9DE7-3E5E8563ADB7}" name="02071360" dataDxfId="121"/>
    <tableColumn id="10" xr3:uid="{A8067799-BB91-4CD4-A5BA-8F7C9906C700}" name="02071370" dataDxfId="120"/>
    <tableColumn id="11" xr3:uid="{BF2A80B9-40A3-47BD-B4DD-04A1FF9545CE}" name="02071391" dataDxfId="119"/>
    <tableColumn id="12" xr3:uid="{2B1E1A23-5CA7-49DA-A38C-D514D7AE6636}" name="02071399" dataDxfId="118"/>
    <tableColumn id="13" xr3:uid="{6583000E-E06D-4721-96FF-87D138F37059}" name="02071410" dataDxfId="117"/>
    <tableColumn id="14" xr3:uid="{05549F67-82C4-42D8-B701-A00443FCBC0D}" name="02071420" dataDxfId="116"/>
    <tableColumn id="15" xr3:uid="{0262DCA5-CA93-4ED3-BE5B-8325DC265E42}" name="02071430" dataDxfId="115"/>
    <tableColumn id="16" xr3:uid="{2B7993B1-1543-4095-9D98-879F3DA82901}" name="02071450" dataDxfId="114"/>
    <tableColumn id="17" xr3:uid="{F78085B9-F250-4759-9BDB-DB7CC9FA02A6}" name="02071460" dataDxfId="113"/>
    <tableColumn id="18" xr3:uid="{9434DA98-C0B5-4C2D-9665-CE1C2CA44EE6}" name="02071470" dataDxfId="112"/>
    <tableColumn id="19" xr3:uid="{BCF8FBDB-BCA4-4A40-8858-DB7C4AFFB16A}" name="02071491" dataDxfId="111"/>
    <tableColumn id="20" xr3:uid="{01B00E40-165A-4960-B076-70F40A6A3B10}" name="02071499" dataDxfId="110"/>
    <tableColumn id="21" xr3:uid="{FE4D5F82-D5DA-4ACC-AA9E-69B301DAD75C}" name="02072610" dataDxfId="109"/>
    <tableColumn id="22" xr3:uid="{7D7B03CB-53C4-49B9-A1F4-108A16B269BB}" name="02072650" dataDxfId="108"/>
    <tableColumn id="23" xr3:uid="{F2660C5D-EF5E-4787-BEDD-C38793B21E46}" name="02072710" dataDxfId="107"/>
    <tableColumn id="24" xr3:uid="{F2F383A5-653F-48D2-AAC1-5E6A783D5051}" name="02072730" dataDxfId="106"/>
    <tableColumn id="25" xr3:uid="{960C5AD0-473B-4903-8C30-3D913401C883}" name="02072760" dataDxfId="105"/>
    <tableColumn id="26" xr3:uid="{13CAC637-E5AB-4BFC-8AD4-72BA91C890EB}" name="02074180" dataDxfId="104"/>
    <tableColumn id="27" xr3:uid="{8FB77D07-4C96-43AE-B0B0-54139AAFD016}" name="02074230" dataDxfId="103"/>
    <tableColumn id="28" xr3:uid="{6AB824BC-7C4D-49AF-A794-515CACAF2EBD}" name="02074280" dataDxfId="102"/>
    <tableColumn id="29" xr3:uid="{1A4F3639-1854-4F83-9519-3936D0E23883}" name="02074451" dataDxfId="101"/>
    <tableColumn id="30" xr3:uid="{8D1F2751-E5BC-42C7-9593-62164359CAE5}" name="02074499" dataDxfId="100"/>
    <tableColumn id="31" xr3:uid="{46C44E36-567B-4851-A48D-154437306F95}" name="02074541" dataDxfId="99"/>
    <tableColumn id="32" xr3:uid="{FAA26221-16C7-4A6F-BDAA-839EC3E9E972}" name="02074551" dataDxfId="98"/>
    <tableColumn id="33" xr3:uid="{B5C9ADE4-AB71-44C8-B17E-C39A181DCB1D}" name="02074561" dataDxfId="97"/>
    <tableColumn id="34" xr3:uid="{A1E7C056-3D20-4130-9D72-87C613A44363}" name="02074581" dataDxfId="96"/>
    <tableColumn id="35" xr3:uid="{AE08EF5E-D7A4-4DEB-AFF1-9E786922909B}" name="02074593" dataDxfId="95"/>
    <tableColumn id="36" xr3:uid="{6F64EE48-0941-424B-AE15-6272FC79B8E9}" name="02076005" dataDxfId="94"/>
    <tableColumn id="37" xr3:uid="{2AAB0724-ED5E-486E-B096-89BF3C151A58}" name="02076010" dataDxfId="93"/>
    <tableColumn id="38" xr3:uid="{FE4F026B-9CE5-429A-9D3F-DEC1500CA3BB}" name="02076031" dataDxfId="92"/>
    <tableColumn id="39" xr3:uid="{00A2E652-BE3E-458A-9C74-AC1606518479}" name="02076061" dataDxfId="91"/>
    <tableColumn id="40" xr3:uid="{94FDEFEB-7E3D-4A10-9CFF-14AA5D945988}" name="02076091" dataDxfId="90"/>
    <tableColumn id="41" xr3:uid="{A004192E-A5A8-4A65-AC45-6FF6E454A8FB}" name="02076099" dataDxfId="89"/>
    <tableColumn id="42" xr3:uid="{385A625D-2E94-4731-8D3C-72E1CE42020B}" name="02109939" dataDxfId="88"/>
    <tableColumn id="43" xr3:uid="{257CB31C-1ECE-40E9-9035-3FD1B0CBE2E2}" name="16023119" dataDxfId="87"/>
    <tableColumn id="44" xr3:uid="{41DCBC54-6FA1-481C-89AD-DCF4473D5D12}" name="16023180" dataDxfId="86"/>
    <tableColumn id="45" xr3:uid="{C7345C24-3F03-4D64-BC15-03A25B1871E3}" name="16023211" dataDxfId="85"/>
    <tableColumn id="46" xr3:uid="{61DE1D7C-C11B-42B8-A234-FD5A63015602}" name="16023219" dataDxfId="84"/>
    <tableColumn id="47" xr3:uid="{148D997B-259A-4471-A563-62123AA566AA}" name="16023230" dataDxfId="83"/>
    <tableColumn id="48" xr3:uid="{04FEE24C-DB38-484B-8062-585E73D6A8F5}" name="16023290" dataDxfId="82"/>
    <tableColumn id="49" xr3:uid="{135D261D-C53D-4CBE-88C1-A53945EA0A94}" name="16023921" dataDxfId="81"/>
    <tableColumn id="50" xr3:uid="{E977DDFA-2F0B-4921-999C-5723FF406BE3}" name="16023929" dataDxfId="80"/>
    <tableColumn id="51" xr3:uid="{CA9ABF27-CE33-4BA3-9FE6-E38351FA9C0D}" name="Totalt per land" dataDxfId="79"/>
  </tableColumns>
  <tableStyleInfo name="TableStyleMedium2" showFirstColumn="0" showLastColumn="0" showRowStripes="1" showColumnStripes="0"/>
</table>
</file>

<file path=xl/theme/theme1.xml><?xml version="1.0" encoding="utf-8"?>
<a:theme xmlns:a="http://schemas.openxmlformats.org/drawingml/2006/main" name="Jordbruksverket">
  <a:themeElements>
    <a:clrScheme name="Jordbruksverket">
      <a:dk1>
        <a:sysClr val="windowText" lastClr="000000"/>
      </a:dk1>
      <a:lt1>
        <a:sysClr val="window" lastClr="FFFFFF"/>
      </a:lt1>
      <a:dk2>
        <a:srgbClr val="44546A"/>
      </a:dk2>
      <a:lt2>
        <a:srgbClr val="E7E6E6"/>
      </a:lt2>
      <a:accent1>
        <a:srgbClr val="93C01B"/>
      </a:accent1>
      <a:accent2>
        <a:srgbClr val="50BDED"/>
      </a:accent2>
      <a:accent3>
        <a:srgbClr val="F7921E"/>
      </a:accent3>
      <a:accent4>
        <a:srgbClr val="ED1C24"/>
      </a:accent4>
      <a:accent5>
        <a:srgbClr val="734105"/>
      </a:accent5>
      <a:accent6>
        <a:srgbClr val="E8B909"/>
      </a:accent6>
      <a:hlink>
        <a:srgbClr val="2F5496"/>
      </a:hlink>
      <a:folHlink>
        <a:srgbClr val="2F54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topLeftCell="A41" zoomScaleNormal="100" workbookViewId="0">
      <selection activeCell="K12" sqref="K12"/>
    </sheetView>
  </sheetViews>
  <sheetFormatPr defaultColWidth="8.33203125" defaultRowHeight="14" x14ac:dyDescent="0.3"/>
  <cols>
    <col min="1" max="1" width="14.33203125" style="1" customWidth="1"/>
    <col min="2" max="2" width="12.6640625" style="1" customWidth="1"/>
    <col min="3" max="3" width="9.25" style="1" customWidth="1"/>
    <col min="4" max="4" width="8.5" style="1" customWidth="1"/>
    <col min="5" max="5" width="18.1640625" style="1" customWidth="1"/>
    <col min="6" max="6" width="17.83203125" style="1" customWidth="1"/>
    <col min="7" max="7" width="18.75" style="1" customWidth="1"/>
    <col min="8" max="8" width="13" style="1" customWidth="1"/>
    <col min="9" max="16384" width="8.33203125" style="1"/>
  </cols>
  <sheetData>
    <row r="1" spans="1:8" ht="18" x14ac:dyDescent="0.4">
      <c r="A1" s="113" t="s">
        <v>60</v>
      </c>
    </row>
    <row r="2" spans="1:8" ht="14.5" x14ac:dyDescent="0.35">
      <c r="A2" s="2"/>
    </row>
    <row r="3" spans="1:8" ht="15.5" x14ac:dyDescent="0.35">
      <c r="A3" s="24" t="s">
        <v>49</v>
      </c>
    </row>
    <row r="4" spans="1:8" x14ac:dyDescent="0.3">
      <c r="A4" s="25" t="s">
        <v>50</v>
      </c>
    </row>
    <row r="5" spans="1:8" x14ac:dyDescent="0.3">
      <c r="A5" s="25" t="s">
        <v>51</v>
      </c>
    </row>
    <row r="6" spans="1:8" x14ac:dyDescent="0.3">
      <c r="A6" s="25" t="s">
        <v>55</v>
      </c>
    </row>
    <row r="7" spans="1:8" x14ac:dyDescent="0.3">
      <c r="A7" s="25" t="s">
        <v>54</v>
      </c>
    </row>
    <row r="8" spans="1:8" x14ac:dyDescent="0.3">
      <c r="A8" s="25" t="s">
        <v>52</v>
      </c>
    </row>
    <row r="9" spans="1:8" x14ac:dyDescent="0.3">
      <c r="A9" s="25" t="s">
        <v>53</v>
      </c>
    </row>
    <row r="10" spans="1:8" ht="14.5" x14ac:dyDescent="0.3">
      <c r="A10" s="5"/>
    </row>
    <row r="11" spans="1:8" ht="14.5" thickBot="1" x14ac:dyDescent="0.35">
      <c r="H11" s="6"/>
    </row>
    <row r="12" spans="1:8" ht="31" x14ac:dyDescent="0.3">
      <c r="A12" s="27" t="s">
        <v>8</v>
      </c>
      <c r="B12" s="27" t="s">
        <v>0</v>
      </c>
      <c r="C12" s="27" t="s">
        <v>1</v>
      </c>
      <c r="D12" s="27" t="s">
        <v>2</v>
      </c>
      <c r="E12" s="27" t="s">
        <v>3</v>
      </c>
      <c r="F12" s="27" t="s">
        <v>4</v>
      </c>
      <c r="G12" s="27" t="s">
        <v>5</v>
      </c>
      <c r="H12" s="28" t="s">
        <v>6</v>
      </c>
    </row>
    <row r="13" spans="1:8" ht="15.5" x14ac:dyDescent="0.35">
      <c r="A13" s="29">
        <v>1990</v>
      </c>
      <c r="B13" s="30">
        <v>49.1</v>
      </c>
      <c r="C13" s="110">
        <v>1.5</v>
      </c>
      <c r="D13" s="110">
        <v>0.2</v>
      </c>
      <c r="E13" s="31">
        <f>SUM(B13+C13-D13)</f>
        <v>50.4</v>
      </c>
      <c r="F13" s="32">
        <f>B13/E13</f>
        <v>0.9742063492063493</v>
      </c>
      <c r="G13" s="31">
        <f t="shared" ref="G13:G20" si="0">E13/H13*1000000</f>
        <v>5.8668572619237462</v>
      </c>
      <c r="H13" s="114">
        <v>8590630</v>
      </c>
    </row>
    <row r="14" spans="1:8" ht="15.5" x14ac:dyDescent="0.35">
      <c r="A14" s="33">
        <v>1991</v>
      </c>
      <c r="B14" s="34">
        <v>55</v>
      </c>
      <c r="C14" s="109">
        <v>2</v>
      </c>
      <c r="D14" s="109">
        <v>0.2</v>
      </c>
      <c r="E14" s="34">
        <f>SUM(B14+C14-D14)</f>
        <v>56.8</v>
      </c>
      <c r="F14" s="36">
        <f>B14/E14</f>
        <v>0.96830985915492962</v>
      </c>
      <c r="G14" s="34">
        <f t="shared" si="0"/>
        <v>6.5709414689918075</v>
      </c>
      <c r="H14" s="115">
        <v>8644119</v>
      </c>
    </row>
    <row r="15" spans="1:8" ht="15.5" x14ac:dyDescent="0.35">
      <c r="A15" s="33">
        <v>1992</v>
      </c>
      <c r="B15" s="35">
        <v>59.6</v>
      </c>
      <c r="C15" s="109">
        <v>2.2000000000000002</v>
      </c>
      <c r="D15" s="109">
        <v>0.1</v>
      </c>
      <c r="E15" s="34">
        <f>SUM(B15+C15-D15)</f>
        <v>61.7</v>
      </c>
      <c r="F15" s="36">
        <f>B15/E15</f>
        <v>0.96596434359805505</v>
      </c>
      <c r="G15" s="34">
        <f t="shared" si="0"/>
        <v>7.0984707454993456</v>
      </c>
      <c r="H15" s="115">
        <v>8692013</v>
      </c>
    </row>
    <row r="16" spans="1:8" ht="15.5" x14ac:dyDescent="0.35">
      <c r="A16" s="33">
        <v>1993</v>
      </c>
      <c r="B16" s="35">
        <v>65.2</v>
      </c>
      <c r="C16" s="43">
        <v>1.7</v>
      </c>
      <c r="D16" s="109">
        <v>1.7</v>
      </c>
      <c r="E16" s="34">
        <f>SUM(B16+C16-D16)</f>
        <v>65.2</v>
      </c>
      <c r="F16" s="36">
        <f>B16/E16</f>
        <v>1</v>
      </c>
      <c r="G16" s="34">
        <f t="shared" si="0"/>
        <v>7.455596036595999</v>
      </c>
      <c r="H16" s="115">
        <v>8745109</v>
      </c>
    </row>
    <row r="17" spans="1:8" ht="15.5" x14ac:dyDescent="0.35">
      <c r="A17" s="33">
        <v>1994</v>
      </c>
      <c r="B17" s="34">
        <v>75</v>
      </c>
      <c r="C17" s="109">
        <v>2</v>
      </c>
      <c r="D17" s="109">
        <v>5</v>
      </c>
      <c r="E17" s="34">
        <f>SUM(B17+C17-D17)</f>
        <v>72</v>
      </c>
      <c r="F17" s="36">
        <f>B17/E17</f>
        <v>1.0416666666666667</v>
      </c>
      <c r="G17" s="34">
        <f t="shared" si="0"/>
        <v>8.1666162113456746</v>
      </c>
      <c r="H17" s="115">
        <v>8816381</v>
      </c>
    </row>
    <row r="18" spans="1:8" ht="15.5" x14ac:dyDescent="0.35">
      <c r="A18" s="37">
        <v>1995</v>
      </c>
      <c r="B18" s="38">
        <v>79.8</v>
      </c>
      <c r="C18" s="111">
        <v>2.2000000000000002</v>
      </c>
      <c r="D18" s="111">
        <v>5.3</v>
      </c>
      <c r="E18" s="34">
        <f t="shared" ref="E18:E41" si="1">SUM(B18+C18-D18)</f>
        <v>76.7</v>
      </c>
      <c r="F18" s="36">
        <f t="shared" ref="F18:F41" si="2">B18/E18</f>
        <v>1.0404172099087352</v>
      </c>
      <c r="G18" s="34">
        <f t="shared" si="0"/>
        <v>8.6789289635887812</v>
      </c>
      <c r="H18" s="115">
        <v>8837496</v>
      </c>
    </row>
    <row r="19" spans="1:8" ht="15.5" x14ac:dyDescent="0.35">
      <c r="A19" s="37">
        <v>1996</v>
      </c>
      <c r="B19" s="38">
        <v>82.3</v>
      </c>
      <c r="C19" s="111">
        <v>3.3368800000000003</v>
      </c>
      <c r="D19" s="111">
        <v>6.1935400000000005</v>
      </c>
      <c r="E19" s="34">
        <f t="shared" si="1"/>
        <v>79.443339999999992</v>
      </c>
      <c r="F19" s="36">
        <f t="shared" si="2"/>
        <v>1.0359584579399608</v>
      </c>
      <c r="G19" s="34">
        <f t="shared" si="0"/>
        <v>8.9822317804547218</v>
      </c>
      <c r="H19" s="115">
        <v>8844499</v>
      </c>
    </row>
    <row r="20" spans="1:8" ht="15.5" x14ac:dyDescent="0.35">
      <c r="A20" s="37">
        <v>1997</v>
      </c>
      <c r="B20" s="38">
        <v>89.7</v>
      </c>
      <c r="C20" s="111">
        <v>5.2789599999999997</v>
      </c>
      <c r="D20" s="111">
        <v>13.516939999999998</v>
      </c>
      <c r="E20" s="34">
        <f t="shared" si="1"/>
        <v>81.462019999999995</v>
      </c>
      <c r="F20" s="36">
        <f t="shared" si="2"/>
        <v>1.1011266354553939</v>
      </c>
      <c r="G20" s="34">
        <f t="shared" si="0"/>
        <v>9.2072188864243234</v>
      </c>
      <c r="H20" s="115">
        <v>8847625</v>
      </c>
    </row>
    <row r="21" spans="1:8" ht="15.5" x14ac:dyDescent="0.35">
      <c r="A21" s="37">
        <v>1998</v>
      </c>
      <c r="B21" s="38">
        <v>87.890422000000001</v>
      </c>
      <c r="C21" s="111">
        <v>6.0181300000000002</v>
      </c>
      <c r="D21" s="111">
        <v>6.4950900000000003</v>
      </c>
      <c r="E21" s="34">
        <f t="shared" si="1"/>
        <v>87.413461999999996</v>
      </c>
      <c r="F21" s="36">
        <f t="shared" si="2"/>
        <v>1.0054563678075124</v>
      </c>
      <c r="G21" s="34">
        <f>E21/H21*1000000</f>
        <v>9.8761415270388913</v>
      </c>
      <c r="H21" s="115">
        <v>8850973</v>
      </c>
    </row>
    <row r="22" spans="1:8" ht="15.5" x14ac:dyDescent="0.35">
      <c r="A22" s="37">
        <v>1999</v>
      </c>
      <c r="B22" s="38">
        <v>94.082437999999996</v>
      </c>
      <c r="C22" s="111">
        <v>11.241100000000001</v>
      </c>
      <c r="D22" s="111">
        <v>3.8163300000000002</v>
      </c>
      <c r="E22" s="34">
        <f t="shared" si="1"/>
        <v>101.50720800000001</v>
      </c>
      <c r="F22" s="36">
        <f t="shared" si="2"/>
        <v>0.92685475104388637</v>
      </c>
      <c r="G22" s="34">
        <f t="shared" ref="G22:G41" si="3">E22/H22*1000000</f>
        <v>11.459545258828474</v>
      </c>
      <c r="H22" s="115">
        <v>8857874</v>
      </c>
    </row>
    <row r="23" spans="1:8" ht="15.5" x14ac:dyDescent="0.35">
      <c r="A23" s="33">
        <v>2000</v>
      </c>
      <c r="B23" s="34">
        <v>99.127184999999997</v>
      </c>
      <c r="C23" s="109">
        <v>20.184519999999999</v>
      </c>
      <c r="D23" s="109">
        <v>5.9763899999999994</v>
      </c>
      <c r="E23" s="34">
        <f t="shared" si="1"/>
        <v>113.33531499999999</v>
      </c>
      <c r="F23" s="36">
        <f t="shared" si="2"/>
        <v>0.87463633907930638</v>
      </c>
      <c r="G23" s="34">
        <f t="shared" si="3"/>
        <v>12.774337533499645</v>
      </c>
      <c r="H23" s="115">
        <v>8872109</v>
      </c>
    </row>
    <row r="24" spans="1:8" ht="15.5" x14ac:dyDescent="0.35">
      <c r="A24" s="37">
        <v>2001</v>
      </c>
      <c r="B24" s="38">
        <v>105.801968</v>
      </c>
      <c r="C24" s="111">
        <v>26.196750000000002</v>
      </c>
      <c r="D24" s="111">
        <v>8.3105199999999986</v>
      </c>
      <c r="E24" s="34">
        <f t="shared" si="1"/>
        <v>123.688198</v>
      </c>
      <c r="F24" s="36">
        <f t="shared" si="2"/>
        <v>0.85539258967941312</v>
      </c>
      <c r="G24" s="34">
        <f t="shared" si="3"/>
        <v>13.903861752975507</v>
      </c>
      <c r="H24" s="115">
        <v>8895960</v>
      </c>
    </row>
    <row r="25" spans="1:8" ht="15.5" x14ac:dyDescent="0.35">
      <c r="A25" s="37">
        <v>2002</v>
      </c>
      <c r="B25" s="38">
        <v>110.644884</v>
      </c>
      <c r="C25" s="111">
        <v>31.587869999999999</v>
      </c>
      <c r="D25" s="111">
        <v>9.83066</v>
      </c>
      <c r="E25" s="34">
        <f t="shared" si="1"/>
        <v>132.40209400000001</v>
      </c>
      <c r="F25" s="36">
        <f t="shared" si="2"/>
        <v>0.83567321828006735</v>
      </c>
      <c r="G25" s="34">
        <f t="shared" si="3"/>
        <v>14.835038327351233</v>
      </c>
      <c r="H25" s="115">
        <v>8924958</v>
      </c>
    </row>
    <row r="26" spans="1:8" ht="15.5" x14ac:dyDescent="0.35">
      <c r="A26" s="37">
        <v>2003</v>
      </c>
      <c r="B26" s="38">
        <v>105.60817299999999</v>
      </c>
      <c r="C26" s="111">
        <v>34.181370000000001</v>
      </c>
      <c r="D26" s="111">
        <v>11.80297</v>
      </c>
      <c r="E26" s="34">
        <f t="shared" si="1"/>
        <v>127.98657299999998</v>
      </c>
      <c r="F26" s="36">
        <f t="shared" si="2"/>
        <v>0.82515040855105959</v>
      </c>
      <c r="G26" s="34">
        <f t="shared" si="3"/>
        <v>14.287039659289798</v>
      </c>
      <c r="H26" s="115">
        <v>8958229</v>
      </c>
    </row>
    <row r="27" spans="1:8" ht="15.5" x14ac:dyDescent="0.35">
      <c r="A27" s="37">
        <v>2004</v>
      </c>
      <c r="B27" s="38">
        <v>100.260774</v>
      </c>
      <c r="C27" s="111">
        <v>43.337489999999995</v>
      </c>
      <c r="D27" s="111">
        <v>9.9770399999999988</v>
      </c>
      <c r="E27" s="34">
        <f t="shared" si="1"/>
        <v>133.62122400000001</v>
      </c>
      <c r="F27" s="36">
        <f t="shared" si="2"/>
        <v>0.75033569517369481</v>
      </c>
      <c r="G27" s="34">
        <f t="shared" si="3"/>
        <v>14.85748189448616</v>
      </c>
      <c r="H27" s="115">
        <v>8993531</v>
      </c>
    </row>
    <row r="28" spans="1:8" ht="15.5" x14ac:dyDescent="0.35">
      <c r="A28" s="37">
        <v>2005</v>
      </c>
      <c r="B28" s="38">
        <v>106.19192</v>
      </c>
      <c r="C28" s="111">
        <v>48.132629999999999</v>
      </c>
      <c r="D28" s="111">
        <v>12.455260000000001</v>
      </c>
      <c r="E28" s="34">
        <f t="shared" si="1"/>
        <v>141.86928999999998</v>
      </c>
      <c r="F28" s="36">
        <f t="shared" si="2"/>
        <v>0.7485194293987093</v>
      </c>
      <c r="G28" s="34">
        <f t="shared" si="3"/>
        <v>15.711629521310641</v>
      </c>
      <c r="H28" s="115">
        <v>9029572</v>
      </c>
    </row>
    <row r="29" spans="1:8" ht="15.5" x14ac:dyDescent="0.35">
      <c r="A29" s="37">
        <v>2006</v>
      </c>
      <c r="B29" s="38">
        <v>109.860783</v>
      </c>
      <c r="C29" s="111">
        <v>53.477220000000003</v>
      </c>
      <c r="D29" s="111">
        <v>15.53654</v>
      </c>
      <c r="E29" s="34">
        <f t="shared" si="1"/>
        <v>147.80146300000001</v>
      </c>
      <c r="F29" s="36">
        <f t="shared" si="2"/>
        <v>0.74329969927293604</v>
      </c>
      <c r="G29" s="34">
        <f t="shared" si="3"/>
        <v>16.276790693556219</v>
      </c>
      <c r="H29" s="115">
        <v>9080504</v>
      </c>
    </row>
    <row r="30" spans="1:8" ht="15.5" x14ac:dyDescent="0.35">
      <c r="A30" s="37">
        <v>2007</v>
      </c>
      <c r="B30" s="38">
        <v>113.319599</v>
      </c>
      <c r="C30" s="111">
        <v>55.061129999999999</v>
      </c>
      <c r="D30" s="111">
        <v>15.64622</v>
      </c>
      <c r="E30" s="34">
        <f t="shared" si="1"/>
        <v>152.734509</v>
      </c>
      <c r="F30" s="36">
        <f t="shared" si="2"/>
        <v>0.74193841157403395</v>
      </c>
      <c r="G30" s="34">
        <f t="shared" si="3"/>
        <v>16.695777545743965</v>
      </c>
      <c r="H30" s="115">
        <v>9148092</v>
      </c>
    </row>
    <row r="31" spans="1:8" ht="15.5" x14ac:dyDescent="0.35">
      <c r="A31" s="37">
        <v>2008</v>
      </c>
      <c r="B31" s="38">
        <v>115.51275099999999</v>
      </c>
      <c r="C31" s="111">
        <v>62.772930000000002</v>
      </c>
      <c r="D31" s="111">
        <v>11.478459999999998</v>
      </c>
      <c r="E31" s="34">
        <f t="shared" si="1"/>
        <v>166.80722100000003</v>
      </c>
      <c r="F31" s="36">
        <f t="shared" si="2"/>
        <v>0.69249250906230242</v>
      </c>
      <c r="G31" s="34">
        <f t="shared" si="3"/>
        <v>18.092601802001536</v>
      </c>
      <c r="H31" s="115">
        <v>9219637</v>
      </c>
    </row>
    <row r="32" spans="1:8" ht="15.5" x14ac:dyDescent="0.35">
      <c r="A32" s="37">
        <v>2009</v>
      </c>
      <c r="B32" s="38">
        <v>113.53175</v>
      </c>
      <c r="C32" s="112">
        <v>60.188699999999997</v>
      </c>
      <c r="D32" s="111">
        <v>10.877850000000002</v>
      </c>
      <c r="E32" s="34">
        <f t="shared" si="1"/>
        <v>162.8426</v>
      </c>
      <c r="F32" s="36">
        <f t="shared" si="2"/>
        <v>0.69718703828113771</v>
      </c>
      <c r="G32" s="34">
        <f t="shared" si="3"/>
        <v>17.512753380512908</v>
      </c>
      <c r="H32" s="115">
        <v>9298515</v>
      </c>
    </row>
    <row r="33" spans="1:19" ht="15.5" x14ac:dyDescent="0.35">
      <c r="A33" s="37">
        <v>2010</v>
      </c>
      <c r="B33" s="38">
        <v>121.66740299999999</v>
      </c>
      <c r="C33" s="111">
        <v>64.541449999999998</v>
      </c>
      <c r="D33" s="111">
        <v>13.935270000000001</v>
      </c>
      <c r="E33" s="34">
        <f t="shared" si="1"/>
        <v>172.27358299999997</v>
      </c>
      <c r="F33" s="36">
        <f t="shared" si="2"/>
        <v>0.7062452691890666</v>
      </c>
      <c r="G33" s="34">
        <f t="shared" si="3"/>
        <v>18.369723652678584</v>
      </c>
      <c r="H33" s="115">
        <v>9378126</v>
      </c>
    </row>
    <row r="34" spans="1:19" ht="15.5" x14ac:dyDescent="0.35">
      <c r="A34" s="33">
        <v>2011</v>
      </c>
      <c r="B34" s="34">
        <v>121.268446</v>
      </c>
      <c r="C34" s="109">
        <v>69.155270000000016</v>
      </c>
      <c r="D34" s="109">
        <v>13.387420000000001</v>
      </c>
      <c r="E34" s="34">
        <f t="shared" si="1"/>
        <v>177.03629600000002</v>
      </c>
      <c r="F34" s="36">
        <f t="shared" si="2"/>
        <v>0.6849919973472558</v>
      </c>
      <c r="G34" s="34">
        <f t="shared" si="3"/>
        <v>18.735559882076956</v>
      </c>
      <c r="H34" s="115">
        <v>9449213</v>
      </c>
    </row>
    <row r="35" spans="1:19" ht="15.5" x14ac:dyDescent="0.35">
      <c r="A35" s="33">
        <v>2012</v>
      </c>
      <c r="B35" s="34">
        <v>117.304069</v>
      </c>
      <c r="C35" s="109">
        <v>78.281999999999996</v>
      </c>
      <c r="D35" s="109">
        <v>14.84178</v>
      </c>
      <c r="E35" s="34">
        <f t="shared" si="1"/>
        <v>180.74428900000001</v>
      </c>
      <c r="F35" s="36">
        <f t="shared" si="2"/>
        <v>0.64900567342407145</v>
      </c>
      <c r="G35" s="34">
        <f t="shared" si="3"/>
        <v>18.986993157323159</v>
      </c>
      <c r="H35" s="115">
        <v>9519374</v>
      </c>
    </row>
    <row r="36" spans="1:19" ht="15.5" x14ac:dyDescent="0.35">
      <c r="A36" s="33">
        <v>2013</v>
      </c>
      <c r="B36" s="34">
        <v>125.738451</v>
      </c>
      <c r="C36" s="109">
        <v>82.771000000000001</v>
      </c>
      <c r="D36" s="109">
        <v>13.936</v>
      </c>
      <c r="E36" s="34">
        <f t="shared" si="1"/>
        <v>194.57345100000001</v>
      </c>
      <c r="F36" s="36">
        <f t="shared" si="2"/>
        <v>0.64622614418243518</v>
      </c>
      <c r="G36" s="34">
        <f t="shared" si="3"/>
        <v>20.261054532894502</v>
      </c>
      <c r="H36" s="115">
        <v>9603323</v>
      </c>
    </row>
    <row r="37" spans="1:19" ht="15.5" x14ac:dyDescent="0.35">
      <c r="A37" s="33">
        <v>2014</v>
      </c>
      <c r="B37" s="34">
        <v>137.777783</v>
      </c>
      <c r="C37" s="109">
        <v>89.313000000000002</v>
      </c>
      <c r="D37" s="109">
        <v>17.106999999999999</v>
      </c>
      <c r="E37" s="34">
        <f t="shared" si="1"/>
        <v>209.98378299999999</v>
      </c>
      <c r="F37" s="36">
        <f t="shared" si="2"/>
        <v>0.65613535022368852</v>
      </c>
      <c r="G37" s="34">
        <f t="shared" si="3"/>
        <v>21.648424192600903</v>
      </c>
      <c r="H37" s="116">
        <v>9699726</v>
      </c>
    </row>
    <row r="38" spans="1:19" ht="15.5" x14ac:dyDescent="0.35">
      <c r="A38" s="33">
        <v>2015</v>
      </c>
      <c r="B38" s="34">
        <v>145.77000000000001</v>
      </c>
      <c r="C38" s="109">
        <v>91.22</v>
      </c>
      <c r="D38" s="109">
        <v>17.619</v>
      </c>
      <c r="E38" s="34">
        <f t="shared" si="1"/>
        <v>219.37100000000001</v>
      </c>
      <c r="F38" s="36">
        <f t="shared" si="2"/>
        <v>0.66449074854926127</v>
      </c>
      <c r="G38" s="34">
        <f t="shared" si="3"/>
        <v>22.378582436448003</v>
      </c>
      <c r="H38" s="116">
        <v>9802721</v>
      </c>
    </row>
    <row r="39" spans="1:19" ht="15.5" x14ac:dyDescent="0.35">
      <c r="A39" s="33">
        <v>2016</v>
      </c>
      <c r="B39" s="34">
        <v>158.03</v>
      </c>
      <c r="C39" s="109">
        <v>96.691999999999993</v>
      </c>
      <c r="D39" s="109">
        <v>20.084</v>
      </c>
      <c r="E39" s="34">
        <f t="shared" si="1"/>
        <v>234.63799999999998</v>
      </c>
      <c r="F39" s="36">
        <f t="shared" si="2"/>
        <v>0.6735055702827335</v>
      </c>
      <c r="G39" s="34">
        <f t="shared" si="3"/>
        <v>23.636335796782188</v>
      </c>
      <c r="H39" s="116">
        <v>9927004</v>
      </c>
    </row>
    <row r="40" spans="1:19" ht="15.5" x14ac:dyDescent="0.35">
      <c r="A40" s="33">
        <v>2017</v>
      </c>
      <c r="B40" s="34">
        <v>158.77000000000001</v>
      </c>
      <c r="C40" s="109">
        <v>96.236999999999995</v>
      </c>
      <c r="D40" s="109">
        <v>21.216999999999999</v>
      </c>
      <c r="E40" s="34">
        <f t="shared" si="1"/>
        <v>233.79000000000002</v>
      </c>
      <c r="F40" s="36">
        <f t="shared" si="2"/>
        <v>0.67911373454809876</v>
      </c>
      <c r="G40" s="34">
        <f t="shared" si="3"/>
        <v>23.229776561325359</v>
      </c>
      <c r="H40" s="116">
        <v>10064238</v>
      </c>
    </row>
    <row r="41" spans="1:19" ht="15.5" x14ac:dyDescent="0.35">
      <c r="A41" s="33">
        <v>2018</v>
      </c>
      <c r="B41" s="34">
        <v>156.74</v>
      </c>
      <c r="C41" s="109">
        <v>92.600999999999999</v>
      </c>
      <c r="D41" s="109">
        <v>23.744</v>
      </c>
      <c r="E41" s="34">
        <f t="shared" si="1"/>
        <v>225.59700000000001</v>
      </c>
      <c r="F41" s="36">
        <f t="shared" si="2"/>
        <v>0.69477874262512362</v>
      </c>
      <c r="G41" s="34">
        <f t="shared" si="3"/>
        <v>22.161669762563434</v>
      </c>
      <c r="H41" s="116">
        <v>10179603</v>
      </c>
    </row>
    <row r="42" spans="1:19" ht="15.5" x14ac:dyDescent="0.35">
      <c r="A42" s="33">
        <v>2019</v>
      </c>
      <c r="B42" s="34">
        <v>165.22</v>
      </c>
      <c r="C42" s="109">
        <v>95.1</v>
      </c>
      <c r="D42" s="109">
        <v>29.664000000000001</v>
      </c>
      <c r="E42" s="34">
        <f t="shared" ref="E42:E43" si="4">SUM(B42+C42-D42)</f>
        <v>230.65600000000001</v>
      </c>
      <c r="F42" s="36">
        <f t="shared" ref="F42:F43" si="5">B42/E42</f>
        <v>0.71630480022197551</v>
      </c>
      <c r="G42" s="34">
        <f t="shared" ref="G42:G43" si="6">E42/H42*1000000</f>
        <v>22.426570570201505</v>
      </c>
      <c r="H42" s="116">
        <v>10284943</v>
      </c>
    </row>
    <row r="43" spans="1:19" ht="15.5" x14ac:dyDescent="0.35">
      <c r="A43" s="33">
        <v>2020</v>
      </c>
      <c r="B43" s="34">
        <v>172.28</v>
      </c>
      <c r="C43" s="109">
        <v>87.462000000000003</v>
      </c>
      <c r="D43" s="109">
        <v>34.274000000000001</v>
      </c>
      <c r="E43" s="34">
        <f t="shared" si="4"/>
        <v>225.46800000000002</v>
      </c>
      <c r="F43" s="36">
        <f t="shared" si="5"/>
        <v>0.76409956180034411</v>
      </c>
      <c r="G43" s="34">
        <f t="shared" si="6"/>
        <v>21.767903069169293</v>
      </c>
      <c r="H43" s="116">
        <v>10357819</v>
      </c>
    </row>
    <row r="44" spans="1:19" ht="15.5" x14ac:dyDescent="0.35">
      <c r="A44" s="33">
        <v>2021</v>
      </c>
      <c r="B44" s="34">
        <v>182.55</v>
      </c>
      <c r="C44" s="109">
        <v>96.692999999999998</v>
      </c>
      <c r="D44" s="109">
        <v>38.552</v>
      </c>
      <c r="E44" s="34">
        <f t="shared" ref="E44" si="7">SUM(B44+C44-D44)</f>
        <v>240.691</v>
      </c>
      <c r="F44" s="36">
        <f t="shared" ref="F44" si="8">B44/E44</f>
        <v>0.75844132102986817</v>
      </c>
      <c r="G44" s="34">
        <f t="shared" ref="G44" si="9">E44/H44*1000000</f>
        <v>23.097326194997855</v>
      </c>
      <c r="H44" s="116">
        <v>10420730</v>
      </c>
    </row>
    <row r="45" spans="1:19" ht="15.5" x14ac:dyDescent="0.35">
      <c r="A45" s="33">
        <v>2022</v>
      </c>
      <c r="B45" s="34">
        <v>176.12</v>
      </c>
      <c r="C45" s="34">
        <v>108.07</v>
      </c>
      <c r="D45" s="109">
        <v>43.316000000000003</v>
      </c>
      <c r="E45" s="34">
        <f>SUM(B45+C45-D45)</f>
        <v>240.874</v>
      </c>
      <c r="F45" s="36">
        <f>B45/E45</f>
        <v>0.73117065353670385</v>
      </c>
      <c r="G45" s="34">
        <f>E45/H45*1000000</f>
        <v>22.956820222023751</v>
      </c>
      <c r="H45" s="116">
        <v>10492481</v>
      </c>
    </row>
    <row r="46" spans="1:19" ht="15.5" x14ac:dyDescent="0.35">
      <c r="A46" s="33">
        <v>2023</v>
      </c>
      <c r="B46" s="34">
        <v>175.86</v>
      </c>
      <c r="C46" s="34">
        <v>112.80200000000001</v>
      </c>
      <c r="D46" s="109">
        <v>41.570300000000003</v>
      </c>
      <c r="E46" s="34">
        <f>SUM(B46+C46-D46)</f>
        <v>247.09170000000003</v>
      </c>
      <c r="F46" s="36">
        <f>B46/E46</f>
        <v>0.71171957617354198</v>
      </c>
      <c r="G46" s="34">
        <v>23.5</v>
      </c>
      <c r="H46" s="116">
        <v>10538986</v>
      </c>
    </row>
    <row r="47" spans="1:19" ht="14.5" x14ac:dyDescent="0.3">
      <c r="A47" s="7" t="s">
        <v>7</v>
      </c>
    </row>
    <row r="48" spans="1:19" x14ac:dyDescent="0.3">
      <c r="M48" s="8"/>
      <c r="N48" s="8"/>
      <c r="O48" s="8"/>
      <c r="P48" s="8"/>
      <c r="Q48" s="8"/>
      <c r="R48" s="8"/>
      <c r="S48" s="8"/>
    </row>
  </sheetData>
  <pageMargins left="0.7" right="0.7" top="1.3571428571428572" bottom="0.75" header="0.3" footer="0.3"/>
  <pageSetup paperSize="9" orientation="portrait" r:id="rId1"/>
  <headerFooter>
    <oddHeader>&amp;L&amp;G</oddHead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topLeftCell="A13" zoomScaleNormal="100" workbookViewId="0">
      <selection activeCell="H28" sqref="H28"/>
    </sheetView>
  </sheetViews>
  <sheetFormatPr defaultRowHeight="14" x14ac:dyDescent="0.3"/>
  <cols>
    <col min="1" max="1" width="24.08203125" customWidth="1"/>
    <col min="2" max="2" width="14.75" bestFit="1" customWidth="1"/>
    <col min="3" max="4" width="11.33203125" bestFit="1" customWidth="1"/>
    <col min="5" max="5" width="18.1640625" customWidth="1"/>
    <col min="6" max="6" width="17.08203125" customWidth="1"/>
    <col min="7" max="7" width="17.33203125" customWidth="1"/>
    <col min="8" max="8" width="14.58203125" customWidth="1"/>
  </cols>
  <sheetData>
    <row r="1" spans="1:8" ht="18" x14ac:dyDescent="0.4">
      <c r="A1" s="113" t="s">
        <v>60</v>
      </c>
    </row>
    <row r="2" spans="1:8" ht="15.5" x14ac:dyDescent="0.35">
      <c r="A2" s="26"/>
    </row>
    <row r="3" spans="1:8" ht="15.5" x14ac:dyDescent="0.35">
      <c r="A3" s="3" t="s">
        <v>9</v>
      </c>
    </row>
    <row r="4" spans="1:8" ht="15.5" x14ac:dyDescent="0.35">
      <c r="A4" s="4"/>
    </row>
    <row r="5" spans="1:8" ht="31" x14ac:dyDescent="0.3">
      <c r="A5" s="39" t="s">
        <v>8</v>
      </c>
      <c r="B5" s="39" t="s">
        <v>0</v>
      </c>
      <c r="C5" s="39" t="s">
        <v>1</v>
      </c>
      <c r="D5" s="39" t="s">
        <v>2</v>
      </c>
      <c r="E5" s="39" t="s">
        <v>3</v>
      </c>
      <c r="F5" s="39" t="s">
        <v>4</v>
      </c>
      <c r="G5" s="39" t="s">
        <v>5</v>
      </c>
      <c r="H5" s="40" t="s">
        <v>6</v>
      </c>
    </row>
    <row r="6" spans="1:8" ht="15.5" x14ac:dyDescent="0.35">
      <c r="A6" s="41">
        <v>2017</v>
      </c>
      <c r="B6" s="42">
        <v>159.216509</v>
      </c>
      <c r="C6" s="43">
        <v>96.236999999999995</v>
      </c>
      <c r="D6" s="43">
        <v>21.216999999999999</v>
      </c>
      <c r="E6" s="44">
        <f t="shared" ref="E6:E10" si="0">B6+C6-D6</f>
        <v>234.23650900000001</v>
      </c>
      <c r="F6" s="45">
        <f>B6/E6</f>
        <v>0.6797254180389104</v>
      </c>
      <c r="G6" s="109">
        <f t="shared" ref="G6:G10" si="1">E6/H6*1000000</f>
        <v>23.274142463642058</v>
      </c>
      <c r="H6" s="115">
        <v>10064238</v>
      </c>
    </row>
    <row r="7" spans="1:8" ht="15.5" x14ac:dyDescent="0.35">
      <c r="A7" s="41">
        <v>2018</v>
      </c>
      <c r="B7" s="42">
        <v>156.74994599999999</v>
      </c>
      <c r="C7" s="43">
        <v>92.600999999999999</v>
      </c>
      <c r="D7" s="43">
        <v>23.744</v>
      </c>
      <c r="E7" s="44">
        <f t="shared" si="0"/>
        <v>225.60694599999999</v>
      </c>
      <c r="F7" s="45">
        <f>B7/E7</f>
        <v>0.69479219846360585</v>
      </c>
      <c r="G7" s="109">
        <f t="shared" si="1"/>
        <v>22.162646814418991</v>
      </c>
      <c r="H7" s="116">
        <v>10179603</v>
      </c>
    </row>
    <row r="8" spans="1:8" ht="15.5" x14ac:dyDescent="0.35">
      <c r="A8" s="41">
        <v>2019</v>
      </c>
      <c r="B8" s="42">
        <v>165.22</v>
      </c>
      <c r="C8" s="43">
        <v>95.1</v>
      </c>
      <c r="D8" s="43">
        <v>29.664000000000001</v>
      </c>
      <c r="E8" s="44">
        <f t="shared" si="0"/>
        <v>230.65600000000001</v>
      </c>
      <c r="F8" s="45">
        <f>B8/E8</f>
        <v>0.71630480022197551</v>
      </c>
      <c r="G8" s="109">
        <f t="shared" si="1"/>
        <v>22.426570570201505</v>
      </c>
      <c r="H8" s="116">
        <v>10284943</v>
      </c>
    </row>
    <row r="9" spans="1:8" ht="15.5" x14ac:dyDescent="0.35">
      <c r="A9" s="41">
        <v>2020</v>
      </c>
      <c r="B9" s="42">
        <v>172.28</v>
      </c>
      <c r="C9" s="43">
        <v>87.462000000000003</v>
      </c>
      <c r="D9" s="43">
        <v>34.274000000000001</v>
      </c>
      <c r="E9" s="44">
        <f t="shared" si="0"/>
        <v>225.46800000000002</v>
      </c>
      <c r="F9" s="45">
        <f>B9/E9</f>
        <v>0.76409956180034411</v>
      </c>
      <c r="G9" s="109">
        <f t="shared" si="1"/>
        <v>21.767903069169293</v>
      </c>
      <c r="H9" s="116">
        <v>10357819</v>
      </c>
    </row>
    <row r="10" spans="1:8" ht="15.5" x14ac:dyDescent="0.35">
      <c r="A10" s="41">
        <v>2021</v>
      </c>
      <c r="B10" s="42">
        <v>182.55</v>
      </c>
      <c r="C10" s="43">
        <v>96.692999999999998</v>
      </c>
      <c r="D10" s="43">
        <v>38.552</v>
      </c>
      <c r="E10" s="44">
        <f t="shared" si="0"/>
        <v>240.691</v>
      </c>
      <c r="F10" s="45">
        <f>B10/E10</f>
        <v>0.75844132102986817</v>
      </c>
      <c r="G10" s="109">
        <f t="shared" si="1"/>
        <v>23.097326194997855</v>
      </c>
      <c r="H10" s="116">
        <v>10420730</v>
      </c>
    </row>
    <row r="11" spans="1:8" ht="16" thickBot="1" x14ac:dyDescent="0.35">
      <c r="A11" s="46" t="s">
        <v>29</v>
      </c>
      <c r="B11" s="47">
        <f>SUM(B10-B9)/B9</f>
        <v>5.9612259113071803E-2</v>
      </c>
      <c r="C11" s="47">
        <f t="shared" ref="C11" si="2">SUM(C10-C9)/C9</f>
        <v>0.10554297866502017</v>
      </c>
      <c r="D11" s="47">
        <f t="shared" ref="D11" si="3">SUM(D10-D9)/D9</f>
        <v>0.12481764602905988</v>
      </c>
      <c r="E11" s="47">
        <f t="shared" ref="E11:H11" si="4">SUM(E10-E9)/E9</f>
        <v>6.7517341707027084E-2</v>
      </c>
      <c r="F11" s="47">
        <f t="shared" si="4"/>
        <v>-7.4051092990345358E-3</v>
      </c>
      <c r="G11" s="47">
        <f t="shared" si="4"/>
        <v>6.1072631645051494E-2</v>
      </c>
      <c r="H11" s="47">
        <f t="shared" si="4"/>
        <v>6.0737690048455178E-3</v>
      </c>
    </row>
    <row r="12" spans="1:8" ht="15.5" x14ac:dyDescent="0.35">
      <c r="A12" s="48" t="s">
        <v>10</v>
      </c>
      <c r="B12" s="49">
        <v>43.72</v>
      </c>
      <c r="C12" s="49">
        <v>21.317</v>
      </c>
      <c r="D12" s="49">
        <v>8.93</v>
      </c>
      <c r="E12" s="49">
        <f>IF(SUM(B12+C12-D12)&gt;0,SUM(B12+C12-D12),"")</f>
        <v>56.107000000000006</v>
      </c>
      <c r="F12" s="50">
        <f t="shared" ref="F12:F13" si="5">B12/E12</f>
        <v>0.7792254085942929</v>
      </c>
      <c r="G12" s="49">
        <f>E12/H12*1000000</f>
        <v>5.3982408933368529</v>
      </c>
      <c r="H12" s="117">
        <v>10393571</v>
      </c>
    </row>
    <row r="13" spans="1:8" ht="15.5" x14ac:dyDescent="0.35">
      <c r="A13" s="48" t="s">
        <v>30</v>
      </c>
      <c r="B13" s="49">
        <v>44.21</v>
      </c>
      <c r="C13" s="49">
        <v>26.153939999999999</v>
      </c>
      <c r="D13" s="49">
        <v>9.1071200000000001</v>
      </c>
      <c r="E13" s="49">
        <f>IF(SUM(B13+C13-D13)&gt;0,SUM(B13+C13-D13),"")</f>
        <v>61.256819999999998</v>
      </c>
      <c r="F13" s="50">
        <f t="shared" si="5"/>
        <v>0.72171555754934724</v>
      </c>
      <c r="G13" s="49">
        <f>E13/H13*1000000</f>
        <v>5.8514444031625228</v>
      </c>
      <c r="H13" s="118">
        <v>10468666.5</v>
      </c>
    </row>
    <row r="14" spans="1:8" ht="16" thickBot="1" x14ac:dyDescent="0.35">
      <c r="A14" s="51" t="s">
        <v>31</v>
      </c>
      <c r="B14" s="52">
        <f>SUM(B13-B12)/B12</f>
        <v>1.1207685269899405E-2</v>
      </c>
      <c r="C14" s="52">
        <f t="shared" ref="C14" si="6">SUM(C13-C12)/C12</f>
        <v>0.2269052868602523</v>
      </c>
      <c r="D14" s="52">
        <f t="shared" ref="D14" si="7">SUM(D13-D12)/D12</f>
        <v>1.9834266517357268E-2</v>
      </c>
      <c r="E14" s="52">
        <f t="shared" ref="E14:H14" si="8">SUM(E13-E12)/E12</f>
        <v>9.1785695189548377E-2</v>
      </c>
      <c r="F14" s="52">
        <f t="shared" si="8"/>
        <v>-7.3803870370054134E-2</v>
      </c>
      <c r="G14" s="52">
        <f t="shared" si="8"/>
        <v>8.3953924765578225E-2</v>
      </c>
      <c r="H14" s="52">
        <f t="shared" si="8"/>
        <v>7.225187570277819E-3</v>
      </c>
    </row>
    <row r="15" spans="1:8" ht="15.5" x14ac:dyDescent="0.35">
      <c r="A15" s="53" t="s">
        <v>11</v>
      </c>
      <c r="B15" s="54">
        <v>88.05</v>
      </c>
      <c r="C15" s="55">
        <v>44.334000000000003</v>
      </c>
      <c r="D15" s="55">
        <v>17.963000000000001</v>
      </c>
      <c r="E15" s="56">
        <f>IF(SUM(B15+C15-D15)&gt;0,SUM(B15+C15-D15),"")</f>
        <v>114.42100000000002</v>
      </c>
      <c r="F15" s="57">
        <f t="shared" ref="F15:F16" si="9">B15/E15</f>
        <v>0.7695265729193066</v>
      </c>
      <c r="G15" s="54">
        <f>E15/H15*1000000</f>
        <v>10.999013538800265</v>
      </c>
      <c r="H15" s="119">
        <v>10402842</v>
      </c>
    </row>
    <row r="16" spans="1:8" ht="15.5" x14ac:dyDescent="0.35">
      <c r="A16" s="53" t="s">
        <v>32</v>
      </c>
      <c r="B16" s="55">
        <v>87.12</v>
      </c>
      <c r="C16" s="58">
        <v>52.408700000000003</v>
      </c>
      <c r="D16" s="55">
        <v>18.2805</v>
      </c>
      <c r="E16" s="56">
        <f>IF(SUM(B16+C16-D16)&gt;0,SUM(B16+C16-D16),"")</f>
        <v>121.24820000000001</v>
      </c>
      <c r="F16" s="57">
        <f t="shared" si="9"/>
        <v>0.71852613069719795</v>
      </c>
      <c r="G16" s="59">
        <f>E16/H16*1000000</f>
        <v>11.57153514701985</v>
      </c>
      <c r="H16" s="120">
        <v>10478143</v>
      </c>
    </row>
    <row r="17" spans="1:8" ht="16" thickBot="1" x14ac:dyDescent="0.35">
      <c r="A17" s="60" t="s">
        <v>33</v>
      </c>
      <c r="B17" s="61">
        <f>SUM(B16-B15)/B15</f>
        <v>-1.0562180579216271E-2</v>
      </c>
      <c r="C17" s="61">
        <f t="shared" ref="C17" si="10">SUM(C16-C15)/C15</f>
        <v>0.18213335137817474</v>
      </c>
      <c r="D17" s="61">
        <f t="shared" ref="D17" si="11">SUM(D16-D15)/D15</f>
        <v>1.7675221288203473E-2</v>
      </c>
      <c r="E17" s="61">
        <f t="shared" ref="E17:H17" si="12">SUM(E16-E15)/E15</f>
        <v>5.9667368752239443E-2</v>
      </c>
      <c r="F17" s="61">
        <f t="shared" si="12"/>
        <v>-6.6275089148164615E-2</v>
      </c>
      <c r="G17" s="61">
        <f t="shared" si="12"/>
        <v>5.2052086871240792E-2</v>
      </c>
      <c r="H17" s="61">
        <f t="shared" si="12"/>
        <v>7.2385027091635152E-3</v>
      </c>
    </row>
    <row r="18" spans="1:8" ht="15.5" x14ac:dyDescent="0.35">
      <c r="A18" s="62" t="s">
        <v>12</v>
      </c>
      <c r="B18" s="63">
        <v>136.09</v>
      </c>
      <c r="C18" s="64">
        <v>70.108999999999995</v>
      </c>
      <c r="D18" s="64">
        <v>28.521999999999998</v>
      </c>
      <c r="E18" s="65">
        <f>IF(SUM(B18+C18-D18)&gt;0,SUM(B18+C18-D18),"")</f>
        <v>177.67700000000002</v>
      </c>
      <c r="F18" s="66">
        <f t="shared" ref="F18:F19" si="13">B18/E18</f>
        <v>0.76594044248833548</v>
      </c>
      <c r="G18" s="67">
        <f>E18/H18*1000000</f>
        <v>17.056772035867827</v>
      </c>
      <c r="H18" s="121">
        <v>10416801</v>
      </c>
    </row>
    <row r="19" spans="1:8" ht="15.5" x14ac:dyDescent="0.35">
      <c r="A19" s="62" t="s">
        <v>34</v>
      </c>
      <c r="B19" s="68">
        <v>131.96</v>
      </c>
      <c r="C19" s="69">
        <v>79.787800000000004</v>
      </c>
      <c r="D19" s="64">
        <v>31.839200000000002</v>
      </c>
      <c r="E19" s="65">
        <f>IF(SUM(B19+C19-D19)&gt;0,SUM(B19+C19-D19),"")</f>
        <v>179.90860000000001</v>
      </c>
      <c r="F19" s="66">
        <f t="shared" si="13"/>
        <v>0.73348355776210816</v>
      </c>
      <c r="G19" s="67">
        <f>E19/H19*1000000</f>
        <v>17.151427952573943</v>
      </c>
      <c r="H19" s="122">
        <v>10489424</v>
      </c>
    </row>
    <row r="20" spans="1:8" ht="16" thickBot="1" x14ac:dyDescent="0.35">
      <c r="A20" s="70" t="s">
        <v>35</v>
      </c>
      <c r="B20" s="71">
        <f>SUM(B19-B18)/B18</f>
        <v>-3.0347564111984682E-2</v>
      </c>
      <c r="C20" s="71">
        <f t="shared" ref="C20" si="14">SUM(C19-C18)/C18</f>
        <v>0.13805360224792837</v>
      </c>
      <c r="D20" s="71">
        <f t="shared" ref="D20" si="15">SUM(D19-D18)/D18</f>
        <v>0.11630320454386101</v>
      </c>
      <c r="E20" s="71">
        <f t="shared" ref="E20:H20" si="16">SUM(E19-E18)/E18</f>
        <v>1.2559869876236012E-2</v>
      </c>
      <c r="F20" s="71">
        <f t="shared" si="16"/>
        <v>-4.2375206903533635E-2</v>
      </c>
      <c r="G20" s="71">
        <f t="shared" si="16"/>
        <v>5.5494624954281835E-3</v>
      </c>
      <c r="H20" s="71">
        <f t="shared" si="16"/>
        <v>6.9717180927234765E-3</v>
      </c>
    </row>
    <row r="21" spans="1:8" ht="15.5" x14ac:dyDescent="0.35">
      <c r="A21" s="72" t="s">
        <v>13</v>
      </c>
      <c r="B21" s="73">
        <v>182.55</v>
      </c>
      <c r="C21" s="74">
        <v>96.692999999999998</v>
      </c>
      <c r="D21" s="74">
        <v>38.552</v>
      </c>
      <c r="E21" s="73">
        <f t="shared" ref="E21" si="17">B21+C21-D21</f>
        <v>240.691</v>
      </c>
      <c r="F21" s="75">
        <f>B21/E21</f>
        <v>0.75844132102986817</v>
      </c>
      <c r="G21" s="74">
        <f t="shared" ref="G21" si="18">E21/H21*1000000</f>
        <v>23.097326194997855</v>
      </c>
      <c r="H21" s="123">
        <v>10420730</v>
      </c>
    </row>
    <row r="22" spans="1:8" ht="15.5" x14ac:dyDescent="0.35">
      <c r="A22" s="76" t="s">
        <v>36</v>
      </c>
      <c r="B22" s="77">
        <v>176.12</v>
      </c>
      <c r="C22" s="77">
        <v>108.07</v>
      </c>
      <c r="D22" s="78">
        <v>43.316000000000003</v>
      </c>
      <c r="E22" s="73">
        <f t="shared" ref="E22" si="19">B22+C22-D22</f>
        <v>240.874</v>
      </c>
      <c r="F22" s="75">
        <f>B22/E22</f>
        <v>0.73117065353670385</v>
      </c>
      <c r="G22" s="74">
        <f t="shared" ref="G22" si="20">E22/H22*1000000</f>
        <v>22.956820222023751</v>
      </c>
      <c r="H22" s="124">
        <v>10492481</v>
      </c>
    </row>
    <row r="23" spans="1:8" ht="15.5" x14ac:dyDescent="0.35">
      <c r="A23" s="79" t="s">
        <v>37</v>
      </c>
      <c r="B23" s="80">
        <f>SUM(B22-B21)/B21</f>
        <v>-3.5223226513284064E-2</v>
      </c>
      <c r="C23" s="80">
        <f t="shared" ref="C23:D23" si="21">SUM(C22-C21)/C21</f>
        <v>0.1176610509550846</v>
      </c>
      <c r="D23" s="80">
        <f t="shared" si="21"/>
        <v>0.12357335546793949</v>
      </c>
      <c r="E23" s="80">
        <f t="shared" ref="E23:H23" si="22">SUM(E22-E21)/E21</f>
        <v>7.603109380907168E-4</v>
      </c>
      <c r="F23" s="80">
        <f t="shared" si="22"/>
        <v>-3.5956199559557443E-2</v>
      </c>
      <c r="G23" s="80">
        <f t="shared" si="22"/>
        <v>-6.0832137792872828E-3</v>
      </c>
      <c r="H23" s="80">
        <f t="shared" si="22"/>
        <v>6.8854101392128962E-3</v>
      </c>
    </row>
    <row r="24" spans="1:8" ht="15.5" x14ac:dyDescent="0.35">
      <c r="A24" s="7" t="s">
        <v>7</v>
      </c>
      <c r="B24" s="81"/>
      <c r="C24" s="81"/>
      <c r="D24" s="81"/>
      <c r="E24" s="81"/>
      <c r="F24" s="81"/>
      <c r="G24" s="81"/>
      <c r="H24" s="81"/>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 id="{BCAD6F7F-9E29-4327-8A23-107F97A613B5}">
            <x14:iconSet iconSet="3Triangles">
              <x14:cfvo type="percent">
                <xm:f>0</xm:f>
              </x14:cfvo>
              <x14:cfvo type="num">
                <xm:f>0</xm:f>
              </x14:cfvo>
              <x14:cfvo type="num" gte="0">
                <xm:f>0</xm:f>
              </x14:cfvo>
            </x14:iconSet>
          </x14:cfRule>
          <xm:sqref>B11:H11</xm:sqref>
        </x14:conditionalFormatting>
        <x14:conditionalFormatting xmlns:xm="http://schemas.microsoft.com/office/excel/2006/main">
          <x14:cfRule type="iconSet" priority="4" id="{03E36B10-34E2-48EC-923A-A2B990102E27}">
            <x14:iconSet iconSet="3Triangles">
              <x14:cfvo type="percent">
                <xm:f>0</xm:f>
              </x14:cfvo>
              <x14:cfvo type="num">
                <xm:f>0</xm:f>
              </x14:cfvo>
              <x14:cfvo type="num" gte="0">
                <xm:f>0</xm:f>
              </x14:cfvo>
            </x14:iconSet>
          </x14:cfRule>
          <xm:sqref>B14:H14</xm:sqref>
        </x14:conditionalFormatting>
        <x14:conditionalFormatting xmlns:xm="http://schemas.microsoft.com/office/excel/2006/main">
          <x14:cfRule type="iconSet" priority="3" id="{70574835-5FEC-47B6-8F49-E356258370B2}">
            <x14:iconSet iconSet="3Triangles">
              <x14:cfvo type="percent">
                <xm:f>0</xm:f>
              </x14:cfvo>
              <x14:cfvo type="num">
                <xm:f>0</xm:f>
              </x14:cfvo>
              <x14:cfvo type="num" gte="0">
                <xm:f>0</xm:f>
              </x14:cfvo>
            </x14:iconSet>
          </x14:cfRule>
          <xm:sqref>B17:H17</xm:sqref>
        </x14:conditionalFormatting>
        <x14:conditionalFormatting xmlns:xm="http://schemas.microsoft.com/office/excel/2006/main">
          <x14:cfRule type="iconSet" priority="2" id="{5E95DC04-7438-4015-AA87-F527F6BE042D}">
            <x14:iconSet iconSet="3Triangles">
              <x14:cfvo type="percent">
                <xm:f>0</xm:f>
              </x14:cfvo>
              <x14:cfvo type="num">
                <xm:f>0</xm:f>
              </x14:cfvo>
              <x14:cfvo type="num" gte="0">
                <xm:f>0</xm:f>
              </x14:cfvo>
            </x14:iconSet>
          </x14:cfRule>
          <xm:sqref>B20:H20</xm:sqref>
        </x14:conditionalFormatting>
        <x14:conditionalFormatting xmlns:xm="http://schemas.microsoft.com/office/excel/2006/main">
          <x14:cfRule type="iconSet" priority="1" id="{15480987-BFD7-4074-9976-6896B2E50BD3}">
            <x14:iconSet iconSet="3Triangles">
              <x14:cfvo type="percent">
                <xm:f>0</xm:f>
              </x14:cfvo>
              <x14:cfvo type="num">
                <xm:f>0</xm:f>
              </x14:cfvo>
              <x14:cfvo type="num" gte="0">
                <xm:f>0</xm:f>
              </x14:cfvo>
            </x14:iconSet>
          </x14:cfRule>
          <xm:sqref>B23:H23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topLeftCell="A8" zoomScaleNormal="100" workbookViewId="0">
      <selection sqref="A1:H24"/>
    </sheetView>
  </sheetViews>
  <sheetFormatPr defaultRowHeight="14" x14ac:dyDescent="0.3"/>
  <cols>
    <col min="1" max="1" width="24.08203125" customWidth="1"/>
    <col min="2" max="2" width="15.58203125" customWidth="1"/>
    <col min="3" max="4" width="11.33203125" bestFit="1" customWidth="1"/>
    <col min="5" max="5" width="17.83203125" customWidth="1"/>
    <col min="6" max="6" width="17.58203125" customWidth="1"/>
    <col min="7" max="7" width="17.4140625" customWidth="1"/>
    <col min="8" max="8" width="14.33203125" customWidth="1"/>
  </cols>
  <sheetData>
    <row r="1" spans="1:8" ht="18" x14ac:dyDescent="0.4">
      <c r="A1" s="113" t="s">
        <v>60</v>
      </c>
    </row>
    <row r="2" spans="1:8" ht="18" x14ac:dyDescent="0.4">
      <c r="A2" s="113"/>
    </row>
    <row r="3" spans="1:8" ht="15.5" x14ac:dyDescent="0.35">
      <c r="A3" s="3" t="s">
        <v>9</v>
      </c>
    </row>
    <row r="4" spans="1:8" ht="15.5" x14ac:dyDescent="0.35">
      <c r="A4" s="4"/>
    </row>
    <row r="5" spans="1:8" ht="31" x14ac:dyDescent="0.3">
      <c r="A5" s="39" t="s">
        <v>8</v>
      </c>
      <c r="B5" s="39" t="s">
        <v>0</v>
      </c>
      <c r="C5" s="39" t="s">
        <v>1</v>
      </c>
      <c r="D5" s="39" t="s">
        <v>2</v>
      </c>
      <c r="E5" s="39" t="s">
        <v>3</v>
      </c>
      <c r="F5" s="39" t="s">
        <v>4</v>
      </c>
      <c r="G5" s="39" t="s">
        <v>5</v>
      </c>
      <c r="H5" s="82" t="s">
        <v>6</v>
      </c>
    </row>
    <row r="6" spans="1:8" ht="15.5" x14ac:dyDescent="0.35">
      <c r="A6" s="41">
        <v>2018</v>
      </c>
      <c r="B6" s="42">
        <v>156.74994599999999</v>
      </c>
      <c r="C6" s="43">
        <v>92.600999999999999</v>
      </c>
      <c r="D6" s="43">
        <v>23.744</v>
      </c>
      <c r="E6" s="44">
        <f t="shared" ref="E6:E10" si="0">B6+C6-D6</f>
        <v>225.60694599999999</v>
      </c>
      <c r="F6" s="45">
        <f>B6/E6</f>
        <v>0.69479219846360585</v>
      </c>
      <c r="G6" s="109">
        <f t="shared" ref="G6:G10" si="1">E6/H6*1000000</f>
        <v>22.162646814418991</v>
      </c>
      <c r="H6" s="115">
        <v>10179603</v>
      </c>
    </row>
    <row r="7" spans="1:8" ht="15.5" x14ac:dyDescent="0.35">
      <c r="A7" s="41">
        <v>2019</v>
      </c>
      <c r="B7" s="42">
        <v>165.22</v>
      </c>
      <c r="C7" s="43">
        <v>95.1</v>
      </c>
      <c r="D7" s="43">
        <v>29.664000000000001</v>
      </c>
      <c r="E7" s="44">
        <f t="shared" si="0"/>
        <v>230.65600000000001</v>
      </c>
      <c r="F7" s="45">
        <f>B7/E7</f>
        <v>0.71630480022197551</v>
      </c>
      <c r="G7" s="109">
        <f t="shared" si="1"/>
        <v>22.426570570201505</v>
      </c>
      <c r="H7" s="116">
        <v>10284943</v>
      </c>
    </row>
    <row r="8" spans="1:8" ht="15.5" x14ac:dyDescent="0.35">
      <c r="A8" s="41">
        <v>2020</v>
      </c>
      <c r="B8" s="42">
        <v>172.28</v>
      </c>
      <c r="C8" s="43">
        <v>87.462000000000003</v>
      </c>
      <c r="D8" s="43">
        <v>34.274000000000001</v>
      </c>
      <c r="E8" s="44">
        <f t="shared" si="0"/>
        <v>225.46800000000002</v>
      </c>
      <c r="F8" s="45">
        <f>B8/E8</f>
        <v>0.76409956180034411</v>
      </c>
      <c r="G8" s="109">
        <f t="shared" si="1"/>
        <v>21.767903069169293</v>
      </c>
      <c r="H8" s="116">
        <v>10357819</v>
      </c>
    </row>
    <row r="9" spans="1:8" ht="15.5" x14ac:dyDescent="0.35">
      <c r="A9" s="41">
        <v>2021</v>
      </c>
      <c r="B9" s="42">
        <v>182.55</v>
      </c>
      <c r="C9" s="43">
        <v>96.692999999999998</v>
      </c>
      <c r="D9" s="43">
        <v>38.552</v>
      </c>
      <c r="E9" s="44">
        <f t="shared" si="0"/>
        <v>240.691</v>
      </c>
      <c r="F9" s="45">
        <f>B9/E9</f>
        <v>0.75844132102986817</v>
      </c>
      <c r="G9" s="109">
        <f t="shared" si="1"/>
        <v>23.097326194997855</v>
      </c>
      <c r="H9" s="116">
        <v>10420730</v>
      </c>
    </row>
    <row r="10" spans="1:8" ht="15.5" x14ac:dyDescent="0.35">
      <c r="A10" s="41">
        <v>2022</v>
      </c>
      <c r="B10" s="42">
        <v>176.12</v>
      </c>
      <c r="C10" s="83">
        <v>107.889</v>
      </c>
      <c r="D10" s="43">
        <v>42.182000000000002</v>
      </c>
      <c r="E10" s="44">
        <f t="shared" si="0"/>
        <v>241.827</v>
      </c>
      <c r="F10" s="45">
        <f>B10/E10</f>
        <v>0.72828923155809733</v>
      </c>
      <c r="G10" s="109">
        <f t="shared" si="1"/>
        <v>23.047647167528822</v>
      </c>
      <c r="H10" s="116">
        <v>10492481</v>
      </c>
    </row>
    <row r="11" spans="1:8" ht="16" thickBot="1" x14ac:dyDescent="0.35">
      <c r="A11" s="46" t="s">
        <v>40</v>
      </c>
      <c r="B11" s="47">
        <f>SUM(B10-B9)/B9</f>
        <v>-3.5223226513284064E-2</v>
      </c>
      <c r="C11" s="47">
        <f t="shared" ref="C11" si="2">SUM(C10-C9)/C9</f>
        <v>0.1157891470944122</v>
      </c>
      <c r="D11" s="47">
        <f t="shared" ref="D11" si="3">SUM(D10-D9)/D9</f>
        <v>9.4158539115999237E-2</v>
      </c>
      <c r="E11" s="47">
        <f t="shared" ref="E11" si="4">SUM(E10-E9)/E9</f>
        <v>4.7197444025742366E-3</v>
      </c>
      <c r="F11" s="47">
        <f t="shared" ref="F11" si="5">SUM(F10-F9)/F9</f>
        <v>-3.9755335891810434E-2</v>
      </c>
      <c r="G11" s="47">
        <f t="shared" ref="G11" si="6">SUM(G10-G9)/G9</f>
        <v>-2.150856209485907E-3</v>
      </c>
      <c r="H11" s="47">
        <f t="shared" ref="H11" si="7">SUM(H10-H9)/H9</f>
        <v>6.8854101392128962E-3</v>
      </c>
    </row>
    <row r="12" spans="1:8" ht="15.5" x14ac:dyDescent="0.35">
      <c r="A12" s="48" t="s">
        <v>30</v>
      </c>
      <c r="B12" s="49">
        <v>44.21</v>
      </c>
      <c r="C12" s="49">
        <v>26.153939999999999</v>
      </c>
      <c r="D12" s="49">
        <v>9.1071200000000001</v>
      </c>
      <c r="E12" s="49">
        <f>IF(SUM(B12+C12-D12)&gt;0,SUM(B12+C12-D12),"")</f>
        <v>61.256819999999998</v>
      </c>
      <c r="F12" s="50">
        <f t="shared" ref="F12:F13" si="8">B12/E12</f>
        <v>0.72171555754934724</v>
      </c>
      <c r="G12" s="49">
        <f>E12/H12*1000000</f>
        <v>5.8514444031625228</v>
      </c>
      <c r="H12" s="117">
        <v>10468666.5</v>
      </c>
    </row>
    <row r="13" spans="1:8" ht="15.5" x14ac:dyDescent="0.35">
      <c r="A13" s="48" t="s">
        <v>41</v>
      </c>
      <c r="B13" s="49">
        <v>43.56</v>
      </c>
      <c r="C13" s="49">
        <v>27.31842</v>
      </c>
      <c r="D13" s="49">
        <v>11.94244</v>
      </c>
      <c r="E13" s="49">
        <f>IF(SUM(B13+C13-D13)&gt;0,SUM(B13+C13-D13),"")</f>
        <v>58.935980000000008</v>
      </c>
      <c r="F13" s="50">
        <f t="shared" si="8"/>
        <v>0.73910707856219571</v>
      </c>
      <c r="G13" s="49">
        <f>E13/H13*1000000</f>
        <v>5.5968743873252826</v>
      </c>
      <c r="H13" s="118">
        <v>10530159.5</v>
      </c>
    </row>
    <row r="14" spans="1:8" ht="16" thickBot="1" x14ac:dyDescent="0.35">
      <c r="A14" s="51" t="s">
        <v>42</v>
      </c>
      <c r="B14" s="52">
        <f>SUM(B13-B12)/B12</f>
        <v>-1.4702555982809286E-2</v>
      </c>
      <c r="C14" s="52">
        <f t="shared" ref="C14" si="9">SUM(C13-C12)/C12</f>
        <v>4.4524075531258429E-2</v>
      </c>
      <c r="D14" s="52">
        <f t="shared" ref="D14" si="10">SUM(D13-D12)/D12</f>
        <v>0.31133003627930667</v>
      </c>
      <c r="E14" s="52">
        <f t="shared" ref="E14" si="11">SUM(E13-E12)/E12</f>
        <v>-3.7887046699453052E-2</v>
      </c>
      <c r="F14" s="52">
        <f t="shared" ref="F14" si="12">SUM(F13-F12)/F12</f>
        <v>2.4097472793718072E-2</v>
      </c>
      <c r="G14" s="52">
        <f t="shared" ref="G14" si="13">SUM(G13-G12)/G12</f>
        <v>-4.3505500231644179E-2</v>
      </c>
      <c r="H14" s="52">
        <f t="shared" ref="H14" si="14">SUM(H13-H12)/H12</f>
        <v>5.874005060720962E-3</v>
      </c>
    </row>
    <row r="15" spans="1:8" ht="15.5" x14ac:dyDescent="0.35">
      <c r="A15" s="53" t="s">
        <v>32</v>
      </c>
      <c r="B15" s="54">
        <v>87.12</v>
      </c>
      <c r="C15" s="55">
        <v>52.408700000000003</v>
      </c>
      <c r="D15" s="55">
        <v>18.2805</v>
      </c>
      <c r="E15" s="56">
        <f>IF(SUM(B15+C15-D15)&gt;0,SUM(B15+C15-D15),"")</f>
        <v>121.24820000000001</v>
      </c>
      <c r="F15" s="57">
        <f t="shared" ref="F15:F16" si="15">B15/E15</f>
        <v>0.71852613069719795</v>
      </c>
      <c r="G15" s="54">
        <f>E15/H15*1000000</f>
        <v>11.57153514701985</v>
      </c>
      <c r="H15" s="119">
        <v>10478143</v>
      </c>
    </row>
    <row r="16" spans="1:8" ht="15.5" x14ac:dyDescent="0.35">
      <c r="A16" s="53" t="s">
        <v>43</v>
      </c>
      <c r="B16" s="55">
        <v>84.38</v>
      </c>
      <c r="C16" s="58">
        <v>56.364600000000003</v>
      </c>
      <c r="D16" s="55">
        <v>22.5566</v>
      </c>
      <c r="E16" s="56">
        <f>IF(SUM(B16+C16-D16)&gt;0,SUM(B16+C16-D16),"")</f>
        <v>118.18799999999999</v>
      </c>
      <c r="F16" s="57">
        <f t="shared" si="15"/>
        <v>0.7139472704504688</v>
      </c>
      <c r="G16" s="59">
        <f>E16/H16*1000000</f>
        <v>11.217456818372073</v>
      </c>
      <c r="H16" s="120">
        <v>10536078</v>
      </c>
    </row>
    <row r="17" spans="1:8" ht="16" thickBot="1" x14ac:dyDescent="0.35">
      <c r="A17" s="60" t="s">
        <v>44</v>
      </c>
      <c r="B17" s="61">
        <f>SUM(B16-B15)/B15</f>
        <v>-3.1450872359963369E-2</v>
      </c>
      <c r="C17" s="61">
        <f t="shared" ref="C17" si="16">SUM(C16-C15)/C15</f>
        <v>7.548174253511343E-2</v>
      </c>
      <c r="D17" s="61">
        <f t="shared" ref="D17" si="17">SUM(D16-D15)/D15</f>
        <v>0.23391592133694372</v>
      </c>
      <c r="E17" s="61">
        <f t="shared" ref="E17:H17" si="18">SUM(E16-E15)/E15</f>
        <v>-2.5239137570702268E-2</v>
      </c>
      <c r="F17" s="61">
        <f t="shared" si="18"/>
        <v>-6.3725730368166429E-3</v>
      </c>
      <c r="G17" s="61">
        <f t="shared" si="18"/>
        <v>-3.059907991023704E-2</v>
      </c>
      <c r="H17" s="61">
        <f t="shared" si="18"/>
        <v>5.5291285870024869E-3</v>
      </c>
    </row>
    <row r="18" spans="1:8" ht="15.5" x14ac:dyDescent="0.35">
      <c r="A18" s="62" t="s">
        <v>34</v>
      </c>
      <c r="B18" s="63">
        <v>131.96</v>
      </c>
      <c r="C18" s="64">
        <v>79.787800000000004</v>
      </c>
      <c r="D18" s="64">
        <v>31.839200000000002</v>
      </c>
      <c r="E18" s="65">
        <f>IF(SUM(B18+C18-D18)&gt;0,SUM(B18+C18-D18),"")</f>
        <v>179.90860000000001</v>
      </c>
      <c r="F18" s="66">
        <f t="shared" ref="F18:F19" si="19">B18/E18</f>
        <v>0.73348355776210816</v>
      </c>
      <c r="G18" s="67">
        <f>E18/H18*1000000</f>
        <v>17.151427952573943</v>
      </c>
      <c r="H18" s="121">
        <v>10489424</v>
      </c>
    </row>
    <row r="19" spans="1:8" ht="15.5" x14ac:dyDescent="0.35">
      <c r="A19" s="62" t="s">
        <v>45</v>
      </c>
      <c r="B19" s="68">
        <v>127.88000000000001</v>
      </c>
      <c r="C19" s="69">
        <v>85.345200000000006</v>
      </c>
      <c r="D19" s="64">
        <v>32.714799999999997</v>
      </c>
      <c r="E19" s="65">
        <f>IF(SUM(B19+C19-D19)&gt;0,SUM(B19+C19-D19),"")</f>
        <v>180.51040000000003</v>
      </c>
      <c r="F19" s="66">
        <f t="shared" si="19"/>
        <v>0.7084356358414805</v>
      </c>
      <c r="G19" s="67">
        <f>E19/H19*1000000</f>
        <v>17.122636927672083</v>
      </c>
      <c r="H19" s="122">
        <v>10542208</v>
      </c>
    </row>
    <row r="20" spans="1:8" ht="16" thickBot="1" x14ac:dyDescent="0.35">
      <c r="A20" s="70" t="s">
        <v>46</v>
      </c>
      <c r="B20" s="71">
        <f>SUM(B19-B18)/B18</f>
        <v>-3.091846013943618E-2</v>
      </c>
      <c r="C20" s="71">
        <f t="shared" ref="C20" si="20">SUM(C19-C18)/C18</f>
        <v>6.9652252600021572E-2</v>
      </c>
      <c r="D20" s="71">
        <f t="shared" ref="D20" si="21">SUM(D19-D18)/D18</f>
        <v>2.7500690972134822E-2</v>
      </c>
      <c r="E20" s="71">
        <f t="shared" ref="E20:H20" si="22">SUM(E19-E18)/E18</f>
        <v>3.3450318661810809E-3</v>
      </c>
      <c r="F20" s="71">
        <f t="shared" si="22"/>
        <v>-3.4149261637234259E-2</v>
      </c>
      <c r="G20" s="71">
        <f t="shared" si="22"/>
        <v>-1.6786371946097597E-3</v>
      </c>
      <c r="H20" s="71">
        <f t="shared" si="22"/>
        <v>5.0321161581417624E-3</v>
      </c>
    </row>
    <row r="21" spans="1:8" ht="15.5" x14ac:dyDescent="0.35">
      <c r="A21" s="72" t="s">
        <v>36</v>
      </c>
      <c r="B21" s="73">
        <v>176.12</v>
      </c>
      <c r="C21" s="73">
        <v>108.07</v>
      </c>
      <c r="D21" s="74">
        <v>43.316000000000003</v>
      </c>
      <c r="E21" s="73">
        <f>IF(SUM(B21+C21-D21)&gt;0,SUM(B21+C21-D21),"")</f>
        <v>240.874</v>
      </c>
      <c r="F21" s="75">
        <f t="shared" ref="F21:F22" si="23">B21/E21</f>
        <v>0.73117065353670385</v>
      </c>
      <c r="G21" s="74">
        <f>E21/H21*1000000</f>
        <v>22.956820222023751</v>
      </c>
      <c r="H21" s="123">
        <v>10492481</v>
      </c>
    </row>
    <row r="22" spans="1:8" ht="15.5" x14ac:dyDescent="0.35">
      <c r="A22" s="76" t="s">
        <v>47</v>
      </c>
      <c r="B22" s="77">
        <v>175.86</v>
      </c>
      <c r="C22" s="77">
        <v>112.80200000000001</v>
      </c>
      <c r="D22" s="78">
        <v>41.570300000000003</v>
      </c>
      <c r="E22" s="73">
        <f>IF(SUM(B22+C22-D22)&gt;0,SUM(B22+C22-D22),"")</f>
        <v>247.09170000000003</v>
      </c>
      <c r="F22" s="75">
        <f t="shared" si="23"/>
        <v>0.71171957617354198</v>
      </c>
      <c r="G22" s="74">
        <f>E22/H22*1000000</f>
        <v>23.445490866009315</v>
      </c>
      <c r="H22" s="124">
        <v>10538986</v>
      </c>
    </row>
    <row r="23" spans="1:8" ht="15.5" x14ac:dyDescent="0.35">
      <c r="A23" s="79" t="s">
        <v>48</v>
      </c>
      <c r="B23" s="80">
        <f>SUM(B22-B21)/B21</f>
        <v>-1.4762661821484833E-3</v>
      </c>
      <c r="C23" s="80">
        <f t="shared" ref="C23" si="24">SUM(C22-C21)/C21</f>
        <v>4.3786434718238308E-2</v>
      </c>
      <c r="D23" s="80">
        <f t="shared" ref="D23" si="25">SUM(D22-D21)/D21</f>
        <v>-4.0301505217471584E-2</v>
      </c>
      <c r="E23" s="80">
        <f t="shared" ref="E23:H23" si="26">SUM(E22-E21)/E21</f>
        <v>2.5813080697792357E-2</v>
      </c>
      <c r="F23" s="80">
        <f t="shared" si="26"/>
        <v>-2.6602650515411382E-2</v>
      </c>
      <c r="G23" s="80">
        <f t="shared" si="26"/>
        <v>2.1286512646762616E-2</v>
      </c>
      <c r="H23" s="80">
        <f t="shared" si="26"/>
        <v>4.4322215117663785E-3</v>
      </c>
    </row>
    <row r="24" spans="1:8" ht="15.5" x14ac:dyDescent="0.35">
      <c r="A24" s="7" t="s">
        <v>7</v>
      </c>
      <c r="B24" s="81"/>
      <c r="C24" s="81"/>
      <c r="D24" s="81"/>
      <c r="E24" s="81"/>
      <c r="F24" s="81"/>
      <c r="G24" s="81"/>
      <c r="H24" s="81"/>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 id="{3568D818-9F69-4DFF-9E71-0069B93B3DAA}">
            <x14:iconSet iconSet="3Triangles">
              <x14:cfvo type="percent">
                <xm:f>0</xm:f>
              </x14:cfvo>
              <x14:cfvo type="num">
                <xm:f>0</xm:f>
              </x14:cfvo>
              <x14:cfvo type="num" gte="0">
                <xm:f>0</xm:f>
              </x14:cfvo>
            </x14:iconSet>
          </x14:cfRule>
          <xm:sqref>B11:H11</xm:sqref>
        </x14:conditionalFormatting>
        <x14:conditionalFormatting xmlns:xm="http://schemas.microsoft.com/office/excel/2006/main">
          <x14:cfRule type="iconSet" priority="4" id="{1BF54FD6-A05E-4A65-B8A2-CC64B9F5F0CF}">
            <x14:iconSet iconSet="3Triangles">
              <x14:cfvo type="percent">
                <xm:f>0</xm:f>
              </x14:cfvo>
              <x14:cfvo type="num">
                <xm:f>0</xm:f>
              </x14:cfvo>
              <x14:cfvo type="num" gte="0">
                <xm:f>0</xm:f>
              </x14:cfvo>
            </x14:iconSet>
          </x14:cfRule>
          <xm:sqref>B14:H14</xm:sqref>
        </x14:conditionalFormatting>
        <x14:conditionalFormatting xmlns:xm="http://schemas.microsoft.com/office/excel/2006/main">
          <x14:cfRule type="iconSet" priority="3" id="{FC2B9F9A-EF8C-40BF-82A8-84B5C27267E8}">
            <x14:iconSet iconSet="3Triangles">
              <x14:cfvo type="percent">
                <xm:f>0</xm:f>
              </x14:cfvo>
              <x14:cfvo type="num">
                <xm:f>0</xm:f>
              </x14:cfvo>
              <x14:cfvo type="num" gte="0">
                <xm:f>0</xm:f>
              </x14:cfvo>
            </x14:iconSet>
          </x14:cfRule>
          <xm:sqref>B17:H17</xm:sqref>
        </x14:conditionalFormatting>
        <x14:conditionalFormatting xmlns:xm="http://schemas.microsoft.com/office/excel/2006/main">
          <x14:cfRule type="iconSet" priority="2" id="{CE52EC2A-BB20-44B3-A2F0-3BA9D9740296}">
            <x14:iconSet iconSet="3Triangles">
              <x14:cfvo type="percent">
                <xm:f>0</xm:f>
              </x14:cfvo>
              <x14:cfvo type="num">
                <xm:f>0</xm:f>
              </x14:cfvo>
              <x14:cfvo type="num" gte="0">
                <xm:f>0</xm:f>
              </x14:cfvo>
            </x14:iconSet>
          </x14:cfRule>
          <xm:sqref>B20:H20</xm:sqref>
        </x14:conditionalFormatting>
        <x14:conditionalFormatting xmlns:xm="http://schemas.microsoft.com/office/excel/2006/main">
          <x14:cfRule type="iconSet" priority="1" id="{0A4C9710-CB15-4829-B709-651B7284C37C}">
            <x14:iconSet iconSet="3Triangles">
              <x14:cfvo type="percent">
                <xm:f>0</xm:f>
              </x14:cfvo>
              <x14:cfvo type="num">
                <xm:f>0</xm:f>
              </x14:cfvo>
              <x14:cfvo type="num" gte="0">
                <xm:f>0</xm:f>
              </x14:cfvo>
            </x14:iconSet>
          </x14:cfRule>
          <xm:sqref>B23:H23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zoomScaleNormal="100" workbookViewId="0">
      <selection activeCell="B11" sqref="B11"/>
    </sheetView>
  </sheetViews>
  <sheetFormatPr defaultColWidth="8.33203125" defaultRowHeight="14" x14ac:dyDescent="0.3"/>
  <cols>
    <col min="1" max="1" width="24.5" style="17" customWidth="1"/>
    <col min="2" max="2" width="12.58203125" style="9" customWidth="1"/>
    <col min="3" max="3" width="12.58203125" style="10" customWidth="1"/>
    <col min="4" max="4" width="12.83203125" style="9" customWidth="1"/>
    <col min="5" max="5" width="11.83203125" style="9" customWidth="1"/>
    <col min="6" max="6" width="11.33203125" style="9" customWidth="1"/>
    <col min="7" max="7" width="10.83203125" style="9" customWidth="1"/>
    <col min="8" max="8" width="12.58203125" style="10" customWidth="1"/>
    <col min="9" max="9" width="15.75" style="10" customWidth="1"/>
    <col min="10" max="16384" width="8.33203125" style="10"/>
  </cols>
  <sheetData>
    <row r="1" spans="1:8" ht="18" x14ac:dyDescent="0.4">
      <c r="A1" s="125" t="s">
        <v>61</v>
      </c>
    </row>
    <row r="2" spans="1:8" x14ac:dyDescent="0.3">
      <c r="A2" s="11"/>
    </row>
    <row r="3" spans="1:8" s="12" customFormat="1" ht="15.5" x14ac:dyDescent="0.35">
      <c r="A3" s="84" t="s">
        <v>20</v>
      </c>
      <c r="B3" s="84" t="s">
        <v>14</v>
      </c>
      <c r="C3" s="84" t="s">
        <v>15</v>
      </c>
      <c r="D3" s="84" t="s">
        <v>16</v>
      </c>
      <c r="E3" s="84" t="s">
        <v>17</v>
      </c>
      <c r="F3" s="84" t="s">
        <v>18</v>
      </c>
      <c r="G3" s="84" t="s">
        <v>19</v>
      </c>
    </row>
    <row r="4" spans="1:8" s="12" customFormat="1" ht="15.5" x14ac:dyDescent="0.35">
      <c r="A4" s="85">
        <v>2022</v>
      </c>
      <c r="B4" s="85"/>
      <c r="C4" s="85"/>
      <c r="D4" s="85"/>
      <c r="E4" s="85"/>
      <c r="F4" s="85"/>
      <c r="G4" s="85"/>
    </row>
    <row r="5" spans="1:8" s="12" customFormat="1" ht="15.5" x14ac:dyDescent="0.35">
      <c r="A5" s="86" t="s">
        <v>23</v>
      </c>
      <c r="B5" s="87">
        <v>52488</v>
      </c>
      <c r="C5" s="87">
        <v>28800</v>
      </c>
      <c r="D5" s="87">
        <v>8567</v>
      </c>
      <c r="E5" s="87">
        <v>5168</v>
      </c>
      <c r="F5" s="87">
        <v>3328</v>
      </c>
      <c r="G5" s="87">
        <v>6625</v>
      </c>
    </row>
    <row r="6" spans="1:8" s="12" customFormat="1" ht="15.5" x14ac:dyDescent="0.35">
      <c r="A6" s="86" t="s">
        <v>24</v>
      </c>
      <c r="B6" s="87">
        <v>49872.75</v>
      </c>
      <c r="C6" s="87">
        <v>28557.75</v>
      </c>
      <c r="D6" s="87">
        <v>7715.45</v>
      </c>
      <c r="E6" s="87">
        <v>6179.9</v>
      </c>
      <c r="F6" s="87">
        <v>3413.2999999999997</v>
      </c>
      <c r="G6" s="87">
        <v>4006.35</v>
      </c>
    </row>
    <row r="7" spans="1:8" s="12" customFormat="1" ht="15.5" x14ac:dyDescent="0.35">
      <c r="A7" s="86" t="s">
        <v>25</v>
      </c>
      <c r="B7" s="87">
        <v>5709.57</v>
      </c>
      <c r="C7" s="87">
        <v>2712.15</v>
      </c>
      <c r="D7" s="87">
        <v>1910.3999999999999</v>
      </c>
      <c r="E7" s="87">
        <v>156.71999999999997</v>
      </c>
      <c r="F7" s="87">
        <v>177.72</v>
      </c>
      <c r="G7" s="87">
        <v>752.57999999999993</v>
      </c>
    </row>
    <row r="8" spans="1:8" s="12" customFormat="1" ht="15.5" x14ac:dyDescent="0.35">
      <c r="A8" s="88" t="s">
        <v>56</v>
      </c>
      <c r="B8" s="85"/>
      <c r="C8" s="85"/>
      <c r="D8" s="85"/>
      <c r="E8" s="85"/>
      <c r="F8" s="85"/>
      <c r="G8" s="85"/>
    </row>
    <row r="9" spans="1:8" ht="15.5" x14ac:dyDescent="0.35">
      <c r="A9" s="89" t="s">
        <v>23</v>
      </c>
      <c r="B9" s="90">
        <v>52749</v>
      </c>
      <c r="C9" s="90">
        <v>29623</v>
      </c>
      <c r="D9" s="90">
        <v>7504</v>
      </c>
      <c r="E9" s="90">
        <v>4675</v>
      </c>
      <c r="F9" s="90">
        <v>4069</v>
      </c>
      <c r="G9" s="90">
        <v>6878</v>
      </c>
      <c r="H9" s="13"/>
    </row>
    <row r="10" spans="1:8" ht="15.5" x14ac:dyDescent="0.35">
      <c r="A10" s="89" t="s">
        <v>24</v>
      </c>
      <c r="B10" s="90">
        <v>54080.65</v>
      </c>
      <c r="C10" s="90">
        <v>33597.949999999997</v>
      </c>
      <c r="D10" s="90">
        <v>7254.3499999999995</v>
      </c>
      <c r="E10" s="90">
        <v>4682.05</v>
      </c>
      <c r="F10" s="90">
        <v>4576.2</v>
      </c>
      <c r="G10" s="90">
        <v>3970.1</v>
      </c>
      <c r="H10" s="13"/>
    </row>
    <row r="11" spans="1:8" ht="15.5" x14ac:dyDescent="0.35">
      <c r="A11" s="89" t="s">
        <v>25</v>
      </c>
      <c r="B11" s="90">
        <v>5972.34</v>
      </c>
      <c r="C11" s="90">
        <v>3060.21</v>
      </c>
      <c r="D11" s="90">
        <v>1590.21</v>
      </c>
      <c r="E11" s="90">
        <v>82.47</v>
      </c>
      <c r="F11" s="90">
        <v>115.02000000000001</v>
      </c>
      <c r="G11" s="90">
        <v>1124.43</v>
      </c>
      <c r="H11" s="13"/>
    </row>
    <row r="12" spans="1:8" s="14" customFormat="1" ht="15.5" x14ac:dyDescent="0.35">
      <c r="A12" s="91" t="s">
        <v>39</v>
      </c>
      <c r="B12" s="92">
        <f>SUM(B5:B7)</f>
        <v>108070.32</v>
      </c>
      <c r="C12" s="92">
        <f>SUM(C5:C7)</f>
        <v>60069.9</v>
      </c>
      <c r="D12" s="92">
        <f>SUM(D5:D7)</f>
        <v>18192.850000000002</v>
      </c>
      <c r="E12" s="92">
        <f>SUM(E5:E7)</f>
        <v>11504.619999999999</v>
      </c>
      <c r="F12" s="92">
        <f>SUM(F5:F7)</f>
        <v>6919.0199999999995</v>
      </c>
      <c r="G12" s="92">
        <f>SUM(B12-C12-D12-E12-F12)</f>
        <v>11383.930000000004</v>
      </c>
      <c r="H12" s="13"/>
    </row>
    <row r="13" spans="1:8" s="14" customFormat="1" ht="15.5" x14ac:dyDescent="0.35">
      <c r="A13" s="91" t="s">
        <v>57</v>
      </c>
      <c r="B13" s="92">
        <f>SUM(B9:B11)</f>
        <v>112801.98999999999</v>
      </c>
      <c r="C13" s="92">
        <f>SUM(C9:C11)</f>
        <v>66281.16</v>
      </c>
      <c r="D13" s="92">
        <f>SUM(D9:D11)</f>
        <v>16348.559999999998</v>
      </c>
      <c r="E13" s="92">
        <f>SUM(E9:E11)</f>
        <v>9439.5199999999986</v>
      </c>
      <c r="F13" s="92">
        <f>SUM(F9:F11)</f>
        <v>8760.2200000000012</v>
      </c>
      <c r="G13" s="92">
        <f>SUM(B13-C13-D13-E13-F13)</f>
        <v>11972.529999999992</v>
      </c>
      <c r="H13" s="13"/>
    </row>
    <row r="14" spans="1:8" ht="16.5" customHeight="1" x14ac:dyDescent="0.35">
      <c r="A14" s="93" t="s">
        <v>22</v>
      </c>
      <c r="B14" s="94">
        <f>SUM(B13-B12)/B12</f>
        <v>4.3783251497728361E-2</v>
      </c>
      <c r="C14" s="94">
        <f t="shared" ref="C14:G14" si="0">SUM(C13-C12)/C12</f>
        <v>0.10340053837279573</v>
      </c>
      <c r="D14" s="94">
        <f t="shared" si="0"/>
        <v>-0.10137444105788836</v>
      </c>
      <c r="E14" s="94">
        <f t="shared" si="0"/>
        <v>-0.17950180014637601</v>
      </c>
      <c r="F14" s="94">
        <f t="shared" si="0"/>
        <v>0.26610704984231898</v>
      </c>
      <c r="G14" s="94">
        <f t="shared" si="0"/>
        <v>5.1704464099830851E-2</v>
      </c>
    </row>
    <row r="15" spans="1:8" ht="16.5" customHeight="1" x14ac:dyDescent="0.3">
      <c r="A15" s="15"/>
      <c r="B15" s="16"/>
      <c r="C15" s="16"/>
      <c r="D15" s="16"/>
      <c r="E15" s="16"/>
      <c r="F15" s="16"/>
      <c r="G15" s="16"/>
      <c r="H15" s="16"/>
    </row>
    <row r="17" spans="1:7" ht="18" x14ac:dyDescent="0.4">
      <c r="A17" s="125" t="s">
        <v>62</v>
      </c>
    </row>
    <row r="18" spans="1:7" x14ac:dyDescent="0.3">
      <c r="A18" s="11"/>
    </row>
    <row r="19" spans="1:7" ht="15.5" x14ac:dyDescent="0.35">
      <c r="A19" s="84" t="s">
        <v>20</v>
      </c>
      <c r="B19" s="84" t="s">
        <v>14</v>
      </c>
      <c r="C19" s="84" t="s">
        <v>15</v>
      </c>
      <c r="D19" s="84" t="s">
        <v>17</v>
      </c>
      <c r="E19" s="84" t="s">
        <v>58</v>
      </c>
      <c r="F19" s="84" t="s">
        <v>59</v>
      </c>
      <c r="G19" s="84" t="s">
        <v>19</v>
      </c>
    </row>
    <row r="20" spans="1:7" ht="15.5" x14ac:dyDescent="0.35">
      <c r="A20" s="85">
        <v>2022</v>
      </c>
      <c r="B20" s="85"/>
      <c r="C20" s="85"/>
      <c r="D20" s="85"/>
      <c r="E20" s="85"/>
      <c r="F20" s="85"/>
      <c r="G20" s="85"/>
    </row>
    <row r="21" spans="1:7" ht="15.5" x14ac:dyDescent="0.35">
      <c r="A21" s="95" t="s">
        <v>23</v>
      </c>
      <c r="B21" s="96">
        <v>31741</v>
      </c>
      <c r="C21" s="96">
        <v>22519</v>
      </c>
      <c r="D21" s="96">
        <v>568</v>
      </c>
      <c r="E21" s="96">
        <v>524</v>
      </c>
      <c r="F21" s="96">
        <v>554</v>
      </c>
      <c r="G21" s="96">
        <v>7576</v>
      </c>
    </row>
    <row r="22" spans="1:7" ht="15.5" x14ac:dyDescent="0.35">
      <c r="A22" s="95" t="s">
        <v>24</v>
      </c>
      <c r="B22" s="96">
        <v>8301.25</v>
      </c>
      <c r="C22" s="96">
        <v>4489.2</v>
      </c>
      <c r="D22" s="96">
        <v>43.5</v>
      </c>
      <c r="E22" s="96">
        <v>0</v>
      </c>
      <c r="F22" s="96">
        <v>233.45</v>
      </c>
      <c r="G22" s="96">
        <v>3535.1</v>
      </c>
    </row>
    <row r="23" spans="1:7" ht="15.5" x14ac:dyDescent="0.35">
      <c r="A23" s="95" t="s">
        <v>25</v>
      </c>
      <c r="B23" s="96">
        <v>3273.33</v>
      </c>
      <c r="C23" s="96">
        <v>2370.9899999999998</v>
      </c>
      <c r="D23" s="96">
        <v>292.17</v>
      </c>
      <c r="E23" s="96">
        <v>0</v>
      </c>
      <c r="F23" s="96">
        <v>282.18</v>
      </c>
      <c r="G23" s="96">
        <v>327.99</v>
      </c>
    </row>
    <row r="24" spans="1:7" ht="15.5" x14ac:dyDescent="0.35">
      <c r="A24" s="88" t="s">
        <v>56</v>
      </c>
      <c r="B24" s="85"/>
      <c r="C24" s="85"/>
      <c r="D24" s="85"/>
      <c r="E24" s="85"/>
      <c r="F24" s="85"/>
      <c r="G24" s="85"/>
    </row>
    <row r="25" spans="1:7" ht="15.5" x14ac:dyDescent="0.35">
      <c r="A25" s="97" t="s">
        <v>23</v>
      </c>
      <c r="B25" s="98">
        <v>35314</v>
      </c>
      <c r="C25" s="98">
        <v>24469</v>
      </c>
      <c r="D25" s="98">
        <v>625</v>
      </c>
      <c r="E25" s="98">
        <v>1102</v>
      </c>
      <c r="F25" s="98">
        <v>1025</v>
      </c>
      <c r="G25" s="98">
        <v>8093</v>
      </c>
    </row>
    <row r="26" spans="1:7" ht="15.5" x14ac:dyDescent="0.35">
      <c r="A26" s="97" t="s">
        <v>24</v>
      </c>
      <c r="B26" s="98">
        <v>3435.0499999999997</v>
      </c>
      <c r="C26" s="98">
        <v>1412.3</v>
      </c>
      <c r="D26" s="98">
        <v>95.7</v>
      </c>
      <c r="E26" s="98">
        <v>0</v>
      </c>
      <c r="F26" s="98">
        <v>194.29999999999998</v>
      </c>
      <c r="G26" s="98">
        <v>1732.75</v>
      </c>
    </row>
    <row r="27" spans="1:7" ht="15.5" x14ac:dyDescent="0.35">
      <c r="A27" s="97" t="s">
        <v>25</v>
      </c>
      <c r="B27" s="98">
        <v>2821.26</v>
      </c>
      <c r="C27" s="98">
        <v>1487.46</v>
      </c>
      <c r="D27" s="98">
        <v>194.64</v>
      </c>
      <c r="E27" s="98">
        <v>0</v>
      </c>
      <c r="F27" s="98">
        <v>338.79</v>
      </c>
      <c r="G27" s="98">
        <v>800.37</v>
      </c>
    </row>
    <row r="28" spans="1:7" ht="15.5" x14ac:dyDescent="0.35">
      <c r="A28" s="91" t="s">
        <v>39</v>
      </c>
      <c r="B28" s="92">
        <f>SUM(B21:B23)</f>
        <v>43315.58</v>
      </c>
      <c r="C28" s="92">
        <f>SUM(C21:C23)</f>
        <v>29379.190000000002</v>
      </c>
      <c r="D28" s="92">
        <f>SUM(D21:D23)</f>
        <v>903.67000000000007</v>
      </c>
      <c r="E28" s="92">
        <f>SUM(E21:E23)</f>
        <v>524</v>
      </c>
      <c r="F28" s="92">
        <f>SUM(F21:F23)</f>
        <v>1069.6300000000001</v>
      </c>
      <c r="G28" s="92">
        <f>SUM(B28-C28-D28-E28-F28)</f>
        <v>11439.09</v>
      </c>
    </row>
    <row r="29" spans="1:7" ht="15.5" x14ac:dyDescent="0.35">
      <c r="A29" s="91" t="s">
        <v>57</v>
      </c>
      <c r="B29" s="92">
        <f>SUM(B25:B27)</f>
        <v>41570.310000000005</v>
      </c>
      <c r="C29" s="92">
        <f>SUM(C25:C27)</f>
        <v>27368.76</v>
      </c>
      <c r="D29" s="92">
        <f>SUM(D25:D27)</f>
        <v>915.34</v>
      </c>
      <c r="E29" s="92">
        <f>SUM(E25:E27)</f>
        <v>1102</v>
      </c>
      <c r="F29" s="92">
        <f>SUM(F25:F27)</f>
        <v>1558.09</v>
      </c>
      <c r="G29" s="92">
        <f>SUM(B29-C29-D29-E29-F29)</f>
        <v>10626.120000000006</v>
      </c>
    </row>
    <row r="30" spans="1:7" ht="15.5" x14ac:dyDescent="0.35">
      <c r="A30" s="99" t="s">
        <v>22</v>
      </c>
      <c r="B30" s="94">
        <f>SUM(B29-B28)/B28</f>
        <v>-4.0291968848160331E-2</v>
      </c>
      <c r="C30" s="94">
        <f t="shared" ref="C30" si="1">SUM(C29-C28)/C28</f>
        <v>-6.8430409415644336E-2</v>
      </c>
      <c r="D30" s="94">
        <f t="shared" ref="D30" si="2">SUM(D29-D28)/D28</f>
        <v>1.2914006219084354E-2</v>
      </c>
      <c r="E30" s="94">
        <f t="shared" ref="E30:G30" si="3">SUM(E29-E28)/E28</f>
        <v>1.1030534351145038</v>
      </c>
      <c r="F30" s="94">
        <f t="shared" si="3"/>
        <v>0.45666258425810774</v>
      </c>
      <c r="G30" s="94">
        <f t="shared" si="3"/>
        <v>-7.1069464441663968E-2</v>
      </c>
    </row>
    <row r="32" spans="1:7" x14ac:dyDescent="0.3">
      <c r="B32" s="18"/>
      <c r="C32" s="18"/>
      <c r="D32" s="18"/>
      <c r="E32" s="18"/>
      <c r="F32" s="18"/>
      <c r="G32" s="18"/>
    </row>
  </sheetData>
  <pageMargins left="0.7" right="0.7" top="0.75" bottom="0.75" header="0.3" footer="0.3"/>
  <pageSetup paperSize="9"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2" id="{6A3FCFAE-4330-4D16-8520-06F5687F6DBA}">
            <x14:iconSet iconSet="3Triangles">
              <x14:cfvo type="percent">
                <xm:f>0</xm:f>
              </x14:cfvo>
              <x14:cfvo type="num">
                <xm:f>0</xm:f>
              </x14:cfvo>
              <x14:cfvo type="num" gte="0">
                <xm:f>0</xm:f>
              </x14:cfvo>
            </x14:iconSet>
          </x14:cfRule>
          <xm:sqref>B15:H15 B14:G14</xm:sqref>
        </x14:conditionalFormatting>
        <x14:conditionalFormatting xmlns:xm="http://schemas.microsoft.com/office/excel/2006/main">
          <x14:cfRule type="iconSet" priority="1" id="{6FB05A83-0122-48C0-A4D4-9A521ABA4E06}">
            <x14:iconSet iconSet="3Triangles">
              <x14:cfvo type="percent">
                <xm:f>0</xm:f>
              </x14:cfvo>
              <x14:cfvo type="num">
                <xm:f>0</xm:f>
              </x14:cfvo>
              <x14:cfvo type="num" gte="0">
                <xm:f>0</xm:f>
              </x14:cfvo>
            </x14:iconSet>
          </x14:cfRule>
          <xm:sqref>B30:G30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4:F182"/>
  <sheetViews>
    <sheetView topLeftCell="A16" zoomScaleNormal="100" workbookViewId="0">
      <selection activeCell="B19" sqref="B19"/>
    </sheetView>
  </sheetViews>
  <sheetFormatPr defaultColWidth="8.58203125" defaultRowHeight="14" x14ac:dyDescent="0.3"/>
  <cols>
    <col min="1" max="1" width="17.33203125" style="20" customWidth="1"/>
    <col min="2" max="4" width="8.58203125" style="20"/>
    <col min="5" max="5" width="9.1640625" style="20" customWidth="1"/>
    <col min="6" max="6" width="9.5" style="20" customWidth="1"/>
    <col min="7" max="16384" width="8.58203125" style="20"/>
  </cols>
  <sheetData>
    <row r="14" spans="1:6" ht="14.5" x14ac:dyDescent="0.35">
      <c r="A14" s="19"/>
    </row>
    <row r="15" spans="1:6" x14ac:dyDescent="0.3">
      <c r="B15" s="21"/>
      <c r="C15" s="21"/>
      <c r="D15" s="21"/>
      <c r="E15" s="21"/>
      <c r="F15" s="21"/>
    </row>
    <row r="16" spans="1:6" ht="15.5" x14ac:dyDescent="0.35">
      <c r="A16" s="100" t="s">
        <v>63</v>
      </c>
      <c r="B16" s="101" t="s">
        <v>27</v>
      </c>
      <c r="C16" s="101" t="s">
        <v>28</v>
      </c>
      <c r="D16" s="101" t="s">
        <v>21</v>
      </c>
      <c r="E16" s="101" t="s">
        <v>38</v>
      </c>
      <c r="F16" s="101" t="s">
        <v>56</v>
      </c>
    </row>
    <row r="17" spans="1:6" ht="15.5" x14ac:dyDescent="0.35">
      <c r="A17" s="102" t="s">
        <v>65</v>
      </c>
      <c r="B17" s="126">
        <v>47724</v>
      </c>
      <c r="C17" s="126">
        <v>45324</v>
      </c>
      <c r="D17" s="126">
        <v>47622</v>
      </c>
      <c r="E17" s="126">
        <v>52488</v>
      </c>
      <c r="F17" s="127">
        <v>52749</v>
      </c>
    </row>
    <row r="18" spans="1:6" ht="15.5" x14ac:dyDescent="0.35">
      <c r="A18" s="102" t="s">
        <v>66</v>
      </c>
      <c r="B18" s="126">
        <v>44046.65</v>
      </c>
      <c r="C18" s="126">
        <v>38881.75</v>
      </c>
      <c r="D18" s="126">
        <v>44845.599999999999</v>
      </c>
      <c r="E18" s="126">
        <v>49872.75</v>
      </c>
      <c r="F18" s="127">
        <v>54080.65</v>
      </c>
    </row>
    <row r="19" spans="1:6" ht="15.5" x14ac:dyDescent="0.35">
      <c r="A19" s="103" t="s">
        <v>67</v>
      </c>
      <c r="B19" s="126">
        <v>3329.76</v>
      </c>
      <c r="C19" s="126">
        <v>3255.75</v>
      </c>
      <c r="D19" s="126">
        <v>4225.8899999999994</v>
      </c>
      <c r="E19" s="126">
        <v>5709.57</v>
      </c>
      <c r="F19" s="127">
        <v>5972.34</v>
      </c>
    </row>
    <row r="20" spans="1:6" ht="15.5" x14ac:dyDescent="0.35">
      <c r="A20" s="103" t="s">
        <v>26</v>
      </c>
      <c r="B20" s="126">
        <f>SUM(B17:B19)</f>
        <v>95100.409999999989</v>
      </c>
      <c r="C20" s="126">
        <f>SUM(C17:C19)</f>
        <v>87461.5</v>
      </c>
      <c r="D20" s="126">
        <f>SUM(D17:D19)</f>
        <v>96693.49</v>
      </c>
      <c r="E20" s="126">
        <f>SUM(E17:E19)</f>
        <v>108070.32</v>
      </c>
      <c r="F20" s="126">
        <f>SUM(F17:F19)</f>
        <v>112801.98999999999</v>
      </c>
    </row>
    <row r="21" spans="1:6" x14ac:dyDescent="0.3">
      <c r="A21" s="22"/>
      <c r="B21" s="9"/>
      <c r="C21" s="9"/>
      <c r="D21" s="9"/>
      <c r="E21" s="9"/>
      <c r="F21" s="9"/>
    </row>
    <row r="22" spans="1:6" x14ac:dyDescent="0.3">
      <c r="A22" s="22"/>
      <c r="B22" s="9"/>
      <c r="C22" s="9"/>
      <c r="D22" s="9"/>
      <c r="E22" s="9"/>
      <c r="F22" s="9"/>
    </row>
    <row r="23" spans="1:6" ht="14.5" x14ac:dyDescent="0.35">
      <c r="A23" s="19"/>
      <c r="B23" s="9"/>
      <c r="C23" s="9"/>
      <c r="D23" s="9"/>
      <c r="E23" s="9"/>
      <c r="F23" s="9"/>
    </row>
    <row r="24" spans="1:6" x14ac:dyDescent="0.3">
      <c r="B24" s="9"/>
      <c r="C24" s="9"/>
      <c r="D24" s="9"/>
      <c r="E24" s="9"/>
      <c r="F24" s="9"/>
    </row>
    <row r="25" spans="1:6" ht="15.5" x14ac:dyDescent="0.35">
      <c r="A25" s="104" t="s">
        <v>64</v>
      </c>
      <c r="B25" s="105" t="s">
        <v>27</v>
      </c>
      <c r="C25" s="105" t="s">
        <v>28</v>
      </c>
      <c r="D25" s="105" t="s">
        <v>21</v>
      </c>
      <c r="E25" s="106" t="s">
        <v>38</v>
      </c>
      <c r="F25" s="107" t="s">
        <v>56</v>
      </c>
    </row>
    <row r="26" spans="1:6" ht="15.5" x14ac:dyDescent="0.35">
      <c r="A26" s="108" t="s">
        <v>65</v>
      </c>
      <c r="B26" s="128">
        <v>26095</v>
      </c>
      <c r="C26" s="128">
        <v>28887</v>
      </c>
      <c r="D26" s="128">
        <v>31318</v>
      </c>
      <c r="E26" s="128">
        <v>31741</v>
      </c>
      <c r="F26" s="128">
        <v>35314</v>
      </c>
    </row>
    <row r="27" spans="1:6" ht="15.5" x14ac:dyDescent="0.35">
      <c r="A27" s="108" t="s">
        <v>66</v>
      </c>
      <c r="B27" s="128">
        <v>2607.1</v>
      </c>
      <c r="C27" s="128">
        <v>2917.4</v>
      </c>
      <c r="D27" s="128">
        <v>3068.2</v>
      </c>
      <c r="E27" s="128">
        <v>8301.25</v>
      </c>
      <c r="F27" s="128">
        <v>3435.0499999999997</v>
      </c>
    </row>
    <row r="28" spans="1:6" ht="15.5" x14ac:dyDescent="0.35">
      <c r="A28" s="108" t="s">
        <v>67</v>
      </c>
      <c r="B28" s="128">
        <v>962.22</v>
      </c>
      <c r="C28" s="128">
        <v>2469.9900000000002</v>
      </c>
      <c r="D28" s="128">
        <v>4166.22</v>
      </c>
      <c r="E28" s="128">
        <v>3273.33</v>
      </c>
      <c r="F28" s="128">
        <v>2821.26</v>
      </c>
    </row>
    <row r="29" spans="1:6" ht="15.5" x14ac:dyDescent="0.35">
      <c r="A29" s="108" t="s">
        <v>26</v>
      </c>
      <c r="B29" s="128">
        <f>SUM(B26:B28)</f>
        <v>29664.32</v>
      </c>
      <c r="C29" s="128">
        <f>SUM(C26:C28)</f>
        <v>34274.39</v>
      </c>
      <c r="D29" s="128">
        <f>SUM(D26:D28)</f>
        <v>38552.42</v>
      </c>
      <c r="E29" s="128">
        <f>SUM(E26:E28)</f>
        <v>43315.58</v>
      </c>
      <c r="F29" s="128">
        <f>SUM(F26:F28)</f>
        <v>41570.310000000005</v>
      </c>
    </row>
    <row r="34" spans="1:6" x14ac:dyDescent="0.3">
      <c r="A34" s="22"/>
      <c r="B34" s="9"/>
      <c r="C34" s="9"/>
      <c r="D34" s="9"/>
      <c r="E34" s="9"/>
      <c r="F34" s="9"/>
    </row>
    <row r="35" spans="1:6" x14ac:dyDescent="0.3">
      <c r="A35" s="22"/>
      <c r="B35" s="9"/>
      <c r="C35" s="9"/>
      <c r="D35" s="9"/>
      <c r="E35" s="9"/>
      <c r="F35" s="9"/>
    </row>
    <row r="36" spans="1:6" x14ac:dyDescent="0.3">
      <c r="A36" s="22"/>
      <c r="B36" s="9"/>
      <c r="C36" s="9"/>
      <c r="D36" s="9"/>
      <c r="E36" s="9"/>
      <c r="F36" s="9"/>
    </row>
    <row r="37" spans="1:6" x14ac:dyDescent="0.3">
      <c r="A37" s="22"/>
      <c r="B37" s="9"/>
      <c r="C37" s="9"/>
      <c r="D37" s="9"/>
      <c r="E37" s="9"/>
      <c r="F37" s="9"/>
    </row>
    <row r="38" spans="1:6" x14ac:dyDescent="0.3">
      <c r="A38" s="22"/>
      <c r="B38" s="9"/>
      <c r="C38" s="9"/>
      <c r="D38" s="9"/>
      <c r="E38" s="9"/>
      <c r="F38" s="9"/>
    </row>
    <row r="39" spans="1:6" x14ac:dyDescent="0.3">
      <c r="A39" s="22"/>
      <c r="B39" s="9"/>
      <c r="C39" s="9"/>
      <c r="D39" s="9"/>
      <c r="E39" s="9"/>
      <c r="F39" s="9"/>
    </row>
    <row r="40" spans="1:6" x14ac:dyDescent="0.3">
      <c r="A40" s="22"/>
      <c r="B40" s="9"/>
      <c r="C40" s="9"/>
      <c r="D40" s="9"/>
      <c r="E40" s="9"/>
      <c r="F40" s="9"/>
    </row>
    <row r="41" spans="1:6" x14ac:dyDescent="0.3">
      <c r="A41" s="22"/>
      <c r="B41" s="9"/>
      <c r="C41" s="9"/>
      <c r="D41" s="9"/>
      <c r="E41" s="9"/>
      <c r="F41" s="9"/>
    </row>
    <row r="42" spans="1:6" x14ac:dyDescent="0.3">
      <c r="A42" s="22"/>
      <c r="B42" s="9"/>
      <c r="C42" s="9"/>
      <c r="D42" s="9"/>
      <c r="E42" s="9"/>
      <c r="F42" s="9"/>
    </row>
    <row r="43" spans="1:6" x14ac:dyDescent="0.3">
      <c r="A43" s="22"/>
      <c r="B43" s="9"/>
      <c r="C43" s="9"/>
      <c r="D43" s="9"/>
      <c r="E43" s="9"/>
      <c r="F43" s="9"/>
    </row>
    <row r="44" spans="1:6" x14ac:dyDescent="0.3">
      <c r="A44" s="22"/>
      <c r="B44" s="9"/>
      <c r="C44" s="9"/>
      <c r="D44" s="9"/>
      <c r="E44" s="9"/>
      <c r="F44" s="9"/>
    </row>
    <row r="45" spans="1:6" x14ac:dyDescent="0.3">
      <c r="A45" s="22"/>
      <c r="B45" s="9"/>
      <c r="C45" s="9"/>
      <c r="D45" s="9"/>
      <c r="E45" s="9"/>
      <c r="F45" s="9"/>
    </row>
    <row r="46" spans="1:6" x14ac:dyDescent="0.3">
      <c r="A46" s="22"/>
      <c r="B46" s="9"/>
      <c r="C46" s="9"/>
      <c r="D46" s="9"/>
      <c r="E46" s="9"/>
      <c r="F46" s="9"/>
    </row>
    <row r="47" spans="1:6" x14ac:dyDescent="0.3">
      <c r="A47" s="22"/>
      <c r="B47" s="9"/>
      <c r="C47" s="9"/>
      <c r="D47" s="9"/>
      <c r="E47" s="9"/>
      <c r="F47" s="9"/>
    </row>
    <row r="48" spans="1:6" x14ac:dyDescent="0.3">
      <c r="A48" s="22"/>
      <c r="B48" s="9"/>
      <c r="C48" s="9"/>
      <c r="D48" s="9"/>
      <c r="E48" s="9"/>
      <c r="F48" s="9"/>
    </row>
    <row r="49" spans="1:6" x14ac:dyDescent="0.3">
      <c r="A49" s="22"/>
      <c r="B49" s="9"/>
      <c r="C49" s="9"/>
      <c r="D49" s="9"/>
      <c r="E49" s="9"/>
      <c r="F49" s="9"/>
    </row>
    <row r="50" spans="1:6" x14ac:dyDescent="0.3">
      <c r="A50" s="22"/>
      <c r="B50" s="9"/>
      <c r="C50" s="9"/>
      <c r="D50" s="9"/>
      <c r="E50" s="9"/>
      <c r="F50" s="9"/>
    </row>
    <row r="51" spans="1:6" x14ac:dyDescent="0.3">
      <c r="A51" s="22"/>
      <c r="B51" s="9"/>
      <c r="C51" s="9"/>
      <c r="D51" s="9"/>
      <c r="E51" s="9"/>
      <c r="F51" s="9"/>
    </row>
    <row r="52" spans="1:6" x14ac:dyDescent="0.3">
      <c r="A52" s="22"/>
      <c r="B52" s="9"/>
      <c r="C52" s="9"/>
      <c r="D52" s="9"/>
      <c r="E52" s="9"/>
      <c r="F52" s="9"/>
    </row>
    <row r="53" spans="1:6" x14ac:dyDescent="0.3">
      <c r="A53" s="22"/>
      <c r="B53" s="9"/>
      <c r="C53" s="9"/>
      <c r="D53" s="9"/>
      <c r="E53" s="9"/>
      <c r="F53" s="9"/>
    </row>
    <row r="54" spans="1:6" x14ac:dyDescent="0.3">
      <c r="A54" s="22"/>
      <c r="B54" s="9"/>
      <c r="C54" s="9"/>
      <c r="D54" s="9"/>
      <c r="E54" s="9"/>
      <c r="F54" s="9"/>
    </row>
    <row r="55" spans="1:6" x14ac:dyDescent="0.3">
      <c r="A55" s="22"/>
      <c r="B55" s="9"/>
      <c r="C55" s="9"/>
      <c r="D55" s="9"/>
      <c r="E55" s="9"/>
      <c r="F55" s="9"/>
    </row>
    <row r="56" spans="1:6" x14ac:dyDescent="0.3">
      <c r="A56" s="22"/>
      <c r="B56" s="9"/>
      <c r="C56" s="9"/>
      <c r="D56" s="9"/>
      <c r="E56" s="9"/>
      <c r="F56" s="9"/>
    </row>
    <row r="57" spans="1:6" x14ac:dyDescent="0.3">
      <c r="A57" s="22"/>
      <c r="B57" s="9"/>
      <c r="C57" s="9"/>
      <c r="D57" s="9"/>
      <c r="E57" s="9"/>
      <c r="F57" s="9"/>
    </row>
    <row r="58" spans="1:6" x14ac:dyDescent="0.3">
      <c r="A58" s="22"/>
      <c r="B58" s="9"/>
      <c r="C58" s="9"/>
      <c r="D58" s="9"/>
      <c r="E58" s="9"/>
      <c r="F58" s="9"/>
    </row>
    <row r="59" spans="1:6" x14ac:dyDescent="0.3">
      <c r="A59" s="22"/>
      <c r="B59" s="9"/>
      <c r="C59" s="9"/>
      <c r="D59" s="9"/>
      <c r="E59" s="9"/>
      <c r="F59" s="9"/>
    </row>
    <row r="60" spans="1:6" x14ac:dyDescent="0.3">
      <c r="A60" s="22"/>
      <c r="B60" s="9"/>
      <c r="C60" s="9"/>
      <c r="D60" s="9"/>
      <c r="E60" s="9"/>
      <c r="F60" s="9"/>
    </row>
    <row r="61" spans="1:6" x14ac:dyDescent="0.3">
      <c r="A61" s="22"/>
      <c r="B61" s="9"/>
      <c r="C61" s="9"/>
      <c r="D61" s="9"/>
      <c r="E61" s="9"/>
      <c r="F61" s="9"/>
    </row>
    <row r="62" spans="1:6" x14ac:dyDescent="0.3">
      <c r="A62" s="22"/>
      <c r="B62" s="9"/>
      <c r="C62" s="9"/>
      <c r="D62" s="9"/>
      <c r="E62" s="9"/>
      <c r="F62" s="9"/>
    </row>
    <row r="63" spans="1:6" x14ac:dyDescent="0.3">
      <c r="A63" s="22"/>
      <c r="B63" s="9"/>
      <c r="C63" s="9"/>
      <c r="D63" s="9"/>
      <c r="E63" s="9"/>
      <c r="F63" s="9"/>
    </row>
    <row r="64" spans="1:6" x14ac:dyDescent="0.3">
      <c r="A64" s="22"/>
      <c r="B64" s="9"/>
      <c r="C64" s="9"/>
      <c r="D64" s="9"/>
      <c r="E64" s="9"/>
      <c r="F64" s="9"/>
    </row>
    <row r="65" spans="1:6" x14ac:dyDescent="0.3">
      <c r="A65" s="22"/>
      <c r="B65" s="9"/>
      <c r="C65" s="9"/>
      <c r="D65" s="9"/>
      <c r="E65" s="9"/>
      <c r="F65" s="9"/>
    </row>
    <row r="66" spans="1:6" x14ac:dyDescent="0.3">
      <c r="A66" s="22"/>
      <c r="B66" s="9"/>
      <c r="C66" s="9"/>
      <c r="D66" s="9"/>
      <c r="E66" s="9"/>
      <c r="F66" s="9"/>
    </row>
    <row r="67" spans="1:6" x14ac:dyDescent="0.3">
      <c r="A67" s="22"/>
      <c r="B67" s="9"/>
      <c r="C67" s="9"/>
      <c r="D67" s="9"/>
      <c r="E67" s="9"/>
      <c r="F67" s="9"/>
    </row>
    <row r="68" spans="1:6" x14ac:dyDescent="0.3">
      <c r="A68" s="22"/>
      <c r="B68" s="9"/>
      <c r="C68" s="9"/>
      <c r="D68" s="9"/>
      <c r="E68" s="9"/>
      <c r="F68" s="9"/>
    </row>
    <row r="69" spans="1:6" x14ac:dyDescent="0.3">
      <c r="A69" s="22"/>
      <c r="B69" s="9"/>
      <c r="C69" s="9"/>
      <c r="D69" s="9"/>
      <c r="E69" s="9"/>
      <c r="F69" s="9"/>
    </row>
    <row r="70" spans="1:6" x14ac:dyDescent="0.3">
      <c r="A70" s="22"/>
      <c r="B70" s="9"/>
      <c r="C70" s="9"/>
      <c r="D70" s="9"/>
      <c r="E70" s="9"/>
      <c r="F70" s="9"/>
    </row>
    <row r="71" spans="1:6" x14ac:dyDescent="0.3">
      <c r="A71" s="22"/>
      <c r="B71" s="9"/>
      <c r="C71" s="9"/>
      <c r="D71" s="9"/>
      <c r="E71" s="9"/>
      <c r="F71" s="9"/>
    </row>
    <row r="72" spans="1:6" x14ac:dyDescent="0.3">
      <c r="A72" s="22"/>
      <c r="B72" s="9"/>
      <c r="C72" s="9"/>
      <c r="D72" s="9"/>
      <c r="E72" s="9"/>
      <c r="F72" s="9"/>
    </row>
    <row r="73" spans="1:6" x14ac:dyDescent="0.3">
      <c r="A73" s="22"/>
      <c r="B73" s="9"/>
      <c r="C73" s="9"/>
      <c r="D73" s="9"/>
      <c r="E73" s="9"/>
      <c r="F73" s="9"/>
    </row>
    <row r="74" spans="1:6" x14ac:dyDescent="0.3">
      <c r="A74" s="22"/>
      <c r="B74" s="9"/>
      <c r="C74" s="9"/>
      <c r="D74" s="9"/>
      <c r="E74" s="9"/>
      <c r="F74" s="9"/>
    </row>
    <row r="75" spans="1:6" x14ac:dyDescent="0.3">
      <c r="A75" s="22"/>
      <c r="B75" s="9"/>
      <c r="C75" s="9"/>
      <c r="D75" s="9"/>
      <c r="E75" s="9"/>
      <c r="F75" s="9"/>
    </row>
    <row r="76" spans="1:6" x14ac:dyDescent="0.3">
      <c r="A76" s="22"/>
      <c r="B76" s="9"/>
      <c r="C76" s="9"/>
      <c r="D76" s="9"/>
      <c r="E76" s="9"/>
      <c r="F76" s="9"/>
    </row>
    <row r="77" spans="1:6" x14ac:dyDescent="0.3">
      <c r="A77" s="22"/>
      <c r="B77" s="9"/>
      <c r="C77" s="9"/>
      <c r="D77" s="9"/>
      <c r="E77" s="9"/>
      <c r="F77" s="9"/>
    </row>
    <row r="78" spans="1:6" x14ac:dyDescent="0.3">
      <c r="A78" s="22"/>
      <c r="B78" s="9"/>
      <c r="C78" s="9"/>
      <c r="D78" s="9"/>
      <c r="E78" s="9"/>
      <c r="F78" s="9"/>
    </row>
    <row r="79" spans="1:6" x14ac:dyDescent="0.3">
      <c r="A79" s="22"/>
      <c r="B79" s="9"/>
      <c r="C79" s="9"/>
      <c r="D79" s="9"/>
      <c r="E79" s="9"/>
      <c r="F79" s="9"/>
    </row>
    <row r="80" spans="1:6" x14ac:dyDescent="0.3">
      <c r="A80" s="22"/>
      <c r="B80" s="9"/>
      <c r="C80" s="9"/>
      <c r="D80" s="9"/>
      <c r="E80" s="9"/>
      <c r="F80" s="9"/>
    </row>
    <row r="81" spans="1:6" x14ac:dyDescent="0.3">
      <c r="A81" s="22"/>
      <c r="B81" s="9"/>
      <c r="C81" s="9"/>
      <c r="D81" s="9"/>
      <c r="E81" s="9"/>
      <c r="F81" s="9"/>
    </row>
    <row r="82" spans="1:6" x14ac:dyDescent="0.3">
      <c r="A82" s="22"/>
      <c r="B82" s="9"/>
      <c r="C82" s="9"/>
      <c r="D82" s="9"/>
      <c r="E82" s="9"/>
      <c r="F82" s="9"/>
    </row>
    <row r="83" spans="1:6" x14ac:dyDescent="0.3">
      <c r="A83" s="22"/>
      <c r="B83" s="9"/>
      <c r="C83" s="9"/>
      <c r="D83" s="9"/>
      <c r="E83" s="9"/>
      <c r="F83" s="9"/>
    </row>
    <row r="84" spans="1:6" x14ac:dyDescent="0.3">
      <c r="A84" s="22"/>
      <c r="B84" s="9"/>
      <c r="C84" s="9"/>
      <c r="D84" s="9"/>
      <c r="E84" s="9"/>
      <c r="F84" s="9"/>
    </row>
    <row r="85" spans="1:6" x14ac:dyDescent="0.3">
      <c r="A85" s="22"/>
      <c r="B85" s="9"/>
      <c r="C85" s="9"/>
      <c r="D85" s="9"/>
      <c r="E85" s="9"/>
      <c r="F85" s="9"/>
    </row>
    <row r="86" spans="1:6" x14ac:dyDescent="0.3">
      <c r="A86" s="22"/>
      <c r="B86" s="9"/>
      <c r="C86" s="9"/>
      <c r="D86" s="9"/>
      <c r="E86" s="9"/>
      <c r="F86" s="9"/>
    </row>
    <row r="87" spans="1:6" x14ac:dyDescent="0.3">
      <c r="A87" s="22"/>
      <c r="B87" s="9"/>
      <c r="C87" s="9"/>
      <c r="D87" s="9"/>
      <c r="E87" s="9"/>
      <c r="F87" s="9"/>
    </row>
    <row r="88" spans="1:6" x14ac:dyDescent="0.3">
      <c r="A88" s="22"/>
      <c r="B88" s="9"/>
      <c r="C88" s="9"/>
      <c r="D88" s="9"/>
      <c r="E88" s="9"/>
      <c r="F88" s="9"/>
    </row>
    <row r="89" spans="1:6" x14ac:dyDescent="0.3">
      <c r="A89" s="22"/>
      <c r="B89" s="9"/>
      <c r="C89" s="9"/>
      <c r="D89" s="9"/>
      <c r="E89" s="9"/>
      <c r="F89" s="9"/>
    </row>
    <row r="90" spans="1:6" x14ac:dyDescent="0.3">
      <c r="A90" s="22"/>
      <c r="B90" s="9"/>
      <c r="C90" s="9"/>
      <c r="D90" s="9"/>
      <c r="E90" s="9"/>
      <c r="F90" s="9"/>
    </row>
    <row r="91" spans="1:6" x14ac:dyDescent="0.3">
      <c r="A91" s="22"/>
      <c r="B91" s="9"/>
      <c r="C91" s="9"/>
      <c r="D91" s="9"/>
      <c r="E91" s="9"/>
      <c r="F91" s="9"/>
    </row>
    <row r="92" spans="1:6" x14ac:dyDescent="0.3">
      <c r="A92" s="22"/>
      <c r="B92" s="9"/>
      <c r="C92" s="9"/>
      <c r="D92" s="9"/>
      <c r="E92" s="9"/>
      <c r="F92" s="9"/>
    </row>
    <row r="93" spans="1:6" x14ac:dyDescent="0.3">
      <c r="A93" s="22"/>
      <c r="B93" s="9"/>
      <c r="C93" s="9"/>
      <c r="D93" s="9"/>
      <c r="E93" s="9"/>
      <c r="F93" s="9"/>
    </row>
    <row r="94" spans="1:6" x14ac:dyDescent="0.3">
      <c r="A94" s="22"/>
      <c r="B94" s="9"/>
      <c r="C94" s="9"/>
      <c r="D94" s="9"/>
      <c r="E94" s="9"/>
      <c r="F94" s="9"/>
    </row>
    <row r="95" spans="1:6" x14ac:dyDescent="0.3">
      <c r="A95" s="22"/>
      <c r="B95" s="9"/>
      <c r="C95" s="9"/>
      <c r="D95" s="9"/>
      <c r="E95" s="9"/>
      <c r="F95" s="9"/>
    </row>
    <row r="96" spans="1:6" x14ac:dyDescent="0.3">
      <c r="A96" s="22"/>
      <c r="B96" s="9"/>
      <c r="C96" s="9"/>
      <c r="D96" s="9"/>
      <c r="E96" s="9"/>
      <c r="F96" s="9"/>
    </row>
    <row r="97" spans="1:6" x14ac:dyDescent="0.3">
      <c r="A97" s="22"/>
      <c r="B97" s="9"/>
      <c r="C97" s="9"/>
      <c r="D97" s="9"/>
      <c r="E97" s="9"/>
      <c r="F97" s="9"/>
    </row>
    <row r="98" spans="1:6" x14ac:dyDescent="0.3">
      <c r="A98" s="22"/>
      <c r="B98" s="9"/>
      <c r="C98" s="9"/>
      <c r="D98" s="9"/>
      <c r="E98" s="9"/>
      <c r="F98" s="9"/>
    </row>
    <row r="99" spans="1:6" x14ac:dyDescent="0.3">
      <c r="A99" s="22"/>
      <c r="B99" s="9"/>
      <c r="C99" s="9"/>
      <c r="D99" s="9"/>
      <c r="E99" s="9"/>
      <c r="F99" s="9"/>
    </row>
    <row r="100" spans="1:6" x14ac:dyDescent="0.3">
      <c r="A100" s="22"/>
      <c r="B100" s="9"/>
      <c r="C100" s="9"/>
      <c r="D100" s="9"/>
      <c r="E100" s="9"/>
      <c r="F100" s="9"/>
    </row>
    <row r="101" spans="1:6" x14ac:dyDescent="0.3">
      <c r="A101" s="22"/>
      <c r="B101" s="9"/>
      <c r="C101" s="9"/>
      <c r="D101" s="9"/>
      <c r="E101" s="9"/>
      <c r="F101" s="9"/>
    </row>
    <row r="102" spans="1:6" x14ac:dyDescent="0.3">
      <c r="A102" s="22"/>
      <c r="B102" s="9"/>
      <c r="C102" s="9"/>
      <c r="D102" s="9"/>
      <c r="E102" s="9"/>
      <c r="F102" s="9"/>
    </row>
    <row r="103" spans="1:6" x14ac:dyDescent="0.3">
      <c r="A103" s="22"/>
      <c r="B103" s="9"/>
      <c r="C103" s="9"/>
      <c r="D103" s="9"/>
      <c r="E103" s="9"/>
      <c r="F103" s="9"/>
    </row>
    <row r="104" spans="1:6" x14ac:dyDescent="0.3">
      <c r="A104" s="22"/>
      <c r="B104" s="9"/>
      <c r="C104" s="9"/>
      <c r="D104" s="9"/>
      <c r="E104" s="9"/>
      <c r="F104" s="9"/>
    </row>
    <row r="105" spans="1:6" x14ac:dyDescent="0.3">
      <c r="A105" s="22"/>
      <c r="B105" s="9"/>
      <c r="C105" s="9"/>
      <c r="D105" s="9"/>
      <c r="E105" s="9"/>
      <c r="F105" s="9"/>
    </row>
    <row r="106" spans="1:6" x14ac:dyDescent="0.3">
      <c r="A106" s="22"/>
      <c r="B106" s="9"/>
      <c r="C106" s="9"/>
      <c r="D106" s="9"/>
      <c r="E106" s="9"/>
      <c r="F106" s="9"/>
    </row>
    <row r="107" spans="1:6" x14ac:dyDescent="0.3">
      <c r="A107" s="22"/>
      <c r="B107" s="9"/>
      <c r="C107" s="9"/>
      <c r="D107" s="9"/>
      <c r="E107" s="9"/>
      <c r="F107" s="9"/>
    </row>
    <row r="108" spans="1:6" x14ac:dyDescent="0.3">
      <c r="A108" s="22"/>
      <c r="B108" s="9"/>
      <c r="C108" s="9"/>
      <c r="D108" s="9"/>
      <c r="E108" s="9"/>
      <c r="F108" s="9"/>
    </row>
    <row r="109" spans="1:6" x14ac:dyDescent="0.3">
      <c r="A109" s="22"/>
      <c r="B109" s="9"/>
      <c r="C109" s="9"/>
      <c r="D109" s="9"/>
      <c r="E109" s="9"/>
      <c r="F109" s="9"/>
    </row>
    <row r="110" spans="1:6" x14ac:dyDescent="0.3">
      <c r="A110" s="22"/>
      <c r="B110" s="9"/>
      <c r="C110" s="9"/>
      <c r="D110" s="9"/>
      <c r="E110" s="9"/>
      <c r="F110" s="9"/>
    </row>
    <row r="111" spans="1:6" x14ac:dyDescent="0.3">
      <c r="A111" s="22"/>
      <c r="B111" s="9"/>
      <c r="C111" s="9"/>
      <c r="D111" s="9"/>
      <c r="E111" s="9"/>
      <c r="F111" s="9"/>
    </row>
    <row r="112" spans="1:6" x14ac:dyDescent="0.3">
      <c r="A112" s="22"/>
      <c r="B112" s="9"/>
      <c r="C112" s="9"/>
      <c r="D112" s="9"/>
      <c r="E112" s="9"/>
      <c r="F112" s="9"/>
    </row>
    <row r="113" spans="1:6" x14ac:dyDescent="0.3">
      <c r="A113" s="22"/>
      <c r="B113" s="9"/>
      <c r="C113" s="9"/>
      <c r="D113" s="9"/>
      <c r="E113" s="9"/>
      <c r="F113" s="9"/>
    </row>
    <row r="114" spans="1:6" x14ac:dyDescent="0.3">
      <c r="A114" s="22"/>
      <c r="B114" s="9"/>
      <c r="C114" s="9"/>
      <c r="D114" s="9"/>
      <c r="E114" s="9"/>
      <c r="F114" s="9"/>
    </row>
    <row r="115" spans="1:6" x14ac:dyDescent="0.3">
      <c r="A115" s="22"/>
      <c r="B115" s="9"/>
      <c r="C115" s="9"/>
      <c r="D115" s="9"/>
      <c r="E115" s="9"/>
      <c r="F115" s="9"/>
    </row>
    <row r="116" spans="1:6" x14ac:dyDescent="0.3">
      <c r="A116" s="22"/>
      <c r="B116" s="9"/>
      <c r="C116" s="9"/>
      <c r="D116" s="9"/>
      <c r="E116" s="9"/>
      <c r="F116" s="9"/>
    </row>
    <row r="117" spans="1:6" x14ac:dyDescent="0.3">
      <c r="A117" s="22"/>
      <c r="B117" s="9"/>
      <c r="C117" s="9"/>
      <c r="D117" s="9"/>
      <c r="E117" s="9"/>
      <c r="F117" s="9"/>
    </row>
    <row r="118" spans="1:6" x14ac:dyDescent="0.3">
      <c r="A118" s="22"/>
      <c r="B118" s="9"/>
      <c r="C118" s="9"/>
      <c r="D118" s="9"/>
      <c r="E118" s="9"/>
      <c r="F118" s="9"/>
    </row>
    <row r="119" spans="1:6" x14ac:dyDescent="0.3">
      <c r="A119" s="22"/>
      <c r="B119" s="9"/>
      <c r="C119" s="9"/>
      <c r="D119" s="9"/>
      <c r="E119" s="9"/>
      <c r="F119" s="9"/>
    </row>
    <row r="120" spans="1:6" x14ac:dyDescent="0.3">
      <c r="A120" s="22"/>
      <c r="B120" s="9"/>
      <c r="C120" s="9"/>
      <c r="D120" s="9"/>
      <c r="E120" s="9"/>
      <c r="F120" s="9"/>
    </row>
    <row r="121" spans="1:6" x14ac:dyDescent="0.3">
      <c r="A121" s="22"/>
      <c r="B121" s="9"/>
      <c r="C121" s="9"/>
      <c r="D121" s="9"/>
      <c r="E121" s="9"/>
      <c r="F121" s="9"/>
    </row>
    <row r="122" spans="1:6" x14ac:dyDescent="0.3">
      <c r="A122" s="22"/>
      <c r="B122" s="9"/>
      <c r="C122" s="9"/>
      <c r="D122" s="9"/>
      <c r="E122" s="9"/>
      <c r="F122" s="9"/>
    </row>
    <row r="123" spans="1:6" x14ac:dyDescent="0.3">
      <c r="A123" s="22"/>
      <c r="B123" s="9"/>
      <c r="C123" s="9"/>
      <c r="D123" s="9"/>
      <c r="E123" s="9"/>
      <c r="F123" s="9"/>
    </row>
    <row r="124" spans="1:6" x14ac:dyDescent="0.3">
      <c r="A124" s="22"/>
      <c r="B124" s="9"/>
      <c r="C124" s="9"/>
      <c r="D124" s="9"/>
      <c r="E124" s="9"/>
      <c r="F124" s="9"/>
    </row>
    <row r="125" spans="1:6" x14ac:dyDescent="0.3">
      <c r="A125" s="22"/>
      <c r="B125" s="9"/>
      <c r="C125" s="9"/>
      <c r="D125" s="9"/>
      <c r="E125" s="9"/>
      <c r="F125" s="9"/>
    </row>
    <row r="126" spans="1:6" x14ac:dyDescent="0.3">
      <c r="A126" s="22"/>
      <c r="B126" s="9"/>
      <c r="C126" s="9"/>
      <c r="D126" s="9"/>
      <c r="E126" s="9"/>
      <c r="F126" s="9"/>
    </row>
    <row r="127" spans="1:6" x14ac:dyDescent="0.3">
      <c r="A127" s="22"/>
      <c r="B127" s="9"/>
      <c r="C127" s="9"/>
      <c r="D127" s="9"/>
      <c r="E127" s="9"/>
      <c r="F127" s="9"/>
    </row>
    <row r="128" spans="1:6" x14ac:dyDescent="0.3">
      <c r="A128" s="22"/>
      <c r="B128" s="9"/>
      <c r="C128" s="9"/>
      <c r="D128" s="9"/>
      <c r="E128" s="9"/>
      <c r="F128" s="9"/>
    </row>
    <row r="129" spans="1:6" x14ac:dyDescent="0.3">
      <c r="A129" s="22"/>
      <c r="B129" s="9"/>
      <c r="C129" s="9"/>
      <c r="D129" s="9"/>
      <c r="E129" s="9"/>
      <c r="F129" s="9"/>
    </row>
    <row r="130" spans="1:6" x14ac:dyDescent="0.3">
      <c r="A130" s="22"/>
      <c r="B130" s="9"/>
      <c r="C130" s="9"/>
      <c r="D130" s="9"/>
      <c r="E130" s="9"/>
      <c r="F130" s="9"/>
    </row>
    <row r="131" spans="1:6" x14ac:dyDescent="0.3">
      <c r="A131" s="22"/>
      <c r="B131" s="9"/>
      <c r="C131" s="9"/>
      <c r="D131" s="9"/>
      <c r="E131" s="9"/>
      <c r="F131" s="9"/>
    </row>
    <row r="132" spans="1:6" x14ac:dyDescent="0.3">
      <c r="A132" s="22"/>
      <c r="B132" s="9"/>
      <c r="C132" s="9"/>
      <c r="D132" s="9"/>
      <c r="E132" s="9"/>
      <c r="F132" s="9"/>
    </row>
    <row r="133" spans="1:6" x14ac:dyDescent="0.3">
      <c r="A133" s="22"/>
      <c r="B133" s="9"/>
      <c r="C133" s="9"/>
      <c r="D133" s="9"/>
      <c r="E133" s="9"/>
      <c r="F133" s="9"/>
    </row>
    <row r="134" spans="1:6" x14ac:dyDescent="0.3">
      <c r="A134" s="22"/>
      <c r="B134" s="9"/>
      <c r="C134" s="9"/>
      <c r="D134" s="9"/>
      <c r="E134" s="9"/>
      <c r="F134" s="9"/>
    </row>
    <row r="135" spans="1:6" x14ac:dyDescent="0.3">
      <c r="A135" s="22"/>
      <c r="B135" s="9"/>
      <c r="C135" s="9"/>
      <c r="D135" s="9"/>
      <c r="E135" s="9"/>
      <c r="F135" s="9"/>
    </row>
    <row r="136" spans="1:6" x14ac:dyDescent="0.3">
      <c r="A136" s="22"/>
      <c r="B136" s="9"/>
      <c r="C136" s="9"/>
      <c r="D136" s="9"/>
      <c r="E136" s="9"/>
      <c r="F136" s="9"/>
    </row>
    <row r="137" spans="1:6" x14ac:dyDescent="0.3">
      <c r="A137" s="22"/>
      <c r="B137" s="9"/>
      <c r="C137" s="9"/>
      <c r="D137" s="9"/>
      <c r="E137" s="9"/>
      <c r="F137" s="9"/>
    </row>
    <row r="138" spans="1:6" x14ac:dyDescent="0.3">
      <c r="A138" s="22"/>
      <c r="B138" s="9"/>
      <c r="C138" s="9"/>
      <c r="D138" s="9"/>
      <c r="E138" s="9"/>
      <c r="F138" s="9"/>
    </row>
    <row r="139" spans="1:6" x14ac:dyDescent="0.3">
      <c r="A139" s="22"/>
      <c r="B139" s="9"/>
      <c r="C139" s="9"/>
      <c r="D139" s="9"/>
      <c r="E139" s="9"/>
      <c r="F139" s="9"/>
    </row>
    <row r="140" spans="1:6" x14ac:dyDescent="0.3">
      <c r="A140" s="22"/>
      <c r="B140" s="9"/>
      <c r="C140" s="9"/>
      <c r="D140" s="9"/>
      <c r="E140" s="9"/>
      <c r="F140" s="9"/>
    </row>
    <row r="141" spans="1:6" x14ac:dyDescent="0.3">
      <c r="A141" s="22"/>
      <c r="B141" s="9"/>
      <c r="C141" s="9"/>
      <c r="D141" s="9"/>
      <c r="E141" s="9"/>
      <c r="F141" s="9"/>
    </row>
    <row r="142" spans="1:6" x14ac:dyDescent="0.3">
      <c r="A142" s="22"/>
      <c r="B142" s="9"/>
      <c r="C142" s="9"/>
      <c r="D142" s="9"/>
      <c r="E142" s="9"/>
      <c r="F142" s="9"/>
    </row>
    <row r="143" spans="1:6" x14ac:dyDescent="0.3">
      <c r="A143" s="22"/>
      <c r="B143" s="9"/>
      <c r="C143" s="9"/>
      <c r="D143" s="9"/>
      <c r="E143" s="9"/>
      <c r="F143" s="9"/>
    </row>
    <row r="144" spans="1:6" x14ac:dyDescent="0.3">
      <c r="A144" s="22"/>
      <c r="B144" s="9"/>
      <c r="C144" s="9"/>
      <c r="D144" s="9"/>
      <c r="E144" s="9"/>
      <c r="F144" s="9"/>
    </row>
    <row r="145" spans="1:6" x14ac:dyDescent="0.3">
      <c r="A145" s="22"/>
      <c r="B145" s="9"/>
      <c r="C145" s="9"/>
      <c r="D145" s="9"/>
      <c r="E145" s="9"/>
      <c r="F145" s="9"/>
    </row>
    <row r="146" spans="1:6" x14ac:dyDescent="0.3">
      <c r="A146" s="22"/>
      <c r="B146" s="9"/>
      <c r="C146" s="9"/>
      <c r="D146" s="9"/>
      <c r="E146" s="9"/>
      <c r="F146" s="9"/>
    </row>
    <row r="147" spans="1:6" x14ac:dyDescent="0.3">
      <c r="A147" s="22"/>
      <c r="B147" s="9"/>
      <c r="C147" s="9"/>
      <c r="D147" s="9"/>
      <c r="E147" s="9"/>
      <c r="F147" s="9"/>
    </row>
    <row r="148" spans="1:6" x14ac:dyDescent="0.3">
      <c r="A148" s="22"/>
      <c r="B148" s="9"/>
      <c r="C148" s="9"/>
      <c r="D148" s="9"/>
      <c r="E148" s="9"/>
      <c r="F148" s="9"/>
    </row>
    <row r="149" spans="1:6" x14ac:dyDescent="0.3">
      <c r="A149" s="22"/>
      <c r="B149" s="9"/>
      <c r="C149" s="9"/>
      <c r="D149" s="9"/>
      <c r="E149" s="9"/>
      <c r="F149" s="9"/>
    </row>
    <row r="150" spans="1:6" x14ac:dyDescent="0.3">
      <c r="A150" s="22"/>
      <c r="B150" s="9"/>
      <c r="C150" s="9"/>
      <c r="D150" s="9"/>
      <c r="E150" s="9"/>
      <c r="F150" s="9"/>
    </row>
    <row r="151" spans="1:6" x14ac:dyDescent="0.3">
      <c r="A151" s="22"/>
      <c r="B151" s="9"/>
      <c r="C151" s="9"/>
      <c r="D151" s="9"/>
      <c r="E151" s="9"/>
      <c r="F151" s="9"/>
    </row>
    <row r="152" spans="1:6" x14ac:dyDescent="0.3">
      <c r="A152" s="22"/>
      <c r="B152" s="9"/>
      <c r="C152" s="9"/>
      <c r="D152" s="9"/>
      <c r="E152" s="9"/>
      <c r="F152" s="9"/>
    </row>
    <row r="153" spans="1:6" x14ac:dyDescent="0.3">
      <c r="A153" s="22"/>
      <c r="B153" s="9"/>
      <c r="C153" s="9"/>
      <c r="D153" s="9"/>
      <c r="E153" s="9"/>
      <c r="F153" s="9"/>
    </row>
    <row r="154" spans="1:6" x14ac:dyDescent="0.3">
      <c r="A154" s="22"/>
      <c r="B154" s="9"/>
      <c r="C154" s="9"/>
      <c r="D154" s="9"/>
      <c r="E154" s="9"/>
      <c r="F154" s="9"/>
    </row>
    <row r="155" spans="1:6" x14ac:dyDescent="0.3">
      <c r="A155" s="22"/>
      <c r="B155" s="9"/>
      <c r="C155" s="9"/>
      <c r="D155" s="9"/>
      <c r="E155" s="9"/>
      <c r="F155" s="9"/>
    </row>
    <row r="156" spans="1:6" x14ac:dyDescent="0.3">
      <c r="A156" s="22"/>
      <c r="B156" s="9"/>
      <c r="C156" s="9"/>
      <c r="D156" s="9"/>
      <c r="E156" s="9"/>
      <c r="F156" s="9"/>
    </row>
    <row r="157" spans="1:6" x14ac:dyDescent="0.3">
      <c r="A157" s="22"/>
      <c r="B157" s="9"/>
      <c r="C157" s="9"/>
      <c r="D157" s="9"/>
      <c r="E157" s="9"/>
      <c r="F157" s="9"/>
    </row>
    <row r="158" spans="1:6" x14ac:dyDescent="0.3">
      <c r="A158" s="22"/>
      <c r="B158" s="9"/>
      <c r="C158" s="9"/>
      <c r="D158" s="9"/>
      <c r="E158" s="9"/>
      <c r="F158" s="9"/>
    </row>
    <row r="159" spans="1:6" x14ac:dyDescent="0.3">
      <c r="A159" s="22"/>
      <c r="B159" s="9"/>
      <c r="C159" s="9"/>
      <c r="D159" s="9"/>
      <c r="E159" s="9"/>
      <c r="F159" s="9"/>
    </row>
    <row r="160" spans="1:6" x14ac:dyDescent="0.3">
      <c r="A160" s="22"/>
      <c r="B160" s="9"/>
      <c r="C160" s="9"/>
      <c r="D160" s="9"/>
      <c r="E160" s="9"/>
      <c r="F160" s="9"/>
    </row>
    <row r="161" spans="1:6" x14ac:dyDescent="0.3">
      <c r="A161" s="22"/>
      <c r="B161" s="9"/>
      <c r="C161" s="9"/>
      <c r="D161" s="9"/>
      <c r="E161" s="9"/>
      <c r="F161" s="9"/>
    </row>
    <row r="162" spans="1:6" x14ac:dyDescent="0.3">
      <c r="A162" s="22"/>
      <c r="B162" s="9"/>
      <c r="C162" s="9"/>
      <c r="D162" s="9"/>
      <c r="E162" s="9"/>
      <c r="F162" s="9"/>
    </row>
    <row r="163" spans="1:6" x14ac:dyDescent="0.3">
      <c r="A163" s="22"/>
      <c r="B163" s="9"/>
      <c r="C163" s="9"/>
      <c r="D163" s="9"/>
      <c r="E163" s="9"/>
      <c r="F163" s="9"/>
    </row>
    <row r="164" spans="1:6" x14ac:dyDescent="0.3">
      <c r="A164" s="22"/>
      <c r="B164" s="9"/>
      <c r="C164" s="9"/>
      <c r="D164" s="9"/>
      <c r="E164" s="9"/>
      <c r="F164" s="9"/>
    </row>
    <row r="165" spans="1:6" x14ac:dyDescent="0.3">
      <c r="A165" s="22"/>
      <c r="B165" s="9"/>
      <c r="C165" s="9"/>
      <c r="D165" s="9"/>
      <c r="E165" s="9"/>
      <c r="F165" s="9"/>
    </row>
    <row r="166" spans="1:6" x14ac:dyDescent="0.3">
      <c r="A166" s="22"/>
      <c r="B166" s="9"/>
      <c r="C166" s="9"/>
      <c r="D166" s="9"/>
      <c r="E166" s="9"/>
      <c r="F166" s="9"/>
    </row>
    <row r="167" spans="1:6" x14ac:dyDescent="0.3">
      <c r="A167" s="23"/>
      <c r="B167" s="9"/>
      <c r="C167" s="9"/>
      <c r="D167" s="9"/>
      <c r="E167" s="9"/>
      <c r="F167" s="9"/>
    </row>
    <row r="168" spans="1:6" x14ac:dyDescent="0.3">
      <c r="A168" s="22"/>
      <c r="B168" s="9"/>
      <c r="C168" s="9"/>
      <c r="D168" s="9"/>
      <c r="E168" s="9"/>
      <c r="F168" s="9"/>
    </row>
    <row r="169" spans="1:6" x14ac:dyDescent="0.3">
      <c r="A169" s="22"/>
      <c r="B169" s="9"/>
      <c r="C169" s="9"/>
      <c r="D169" s="9"/>
      <c r="E169" s="9"/>
      <c r="F169" s="9"/>
    </row>
    <row r="170" spans="1:6" x14ac:dyDescent="0.3">
      <c r="A170" s="22"/>
      <c r="B170" s="9"/>
      <c r="C170" s="9"/>
      <c r="D170" s="9"/>
      <c r="E170" s="9"/>
      <c r="F170" s="9"/>
    </row>
    <row r="171" spans="1:6" x14ac:dyDescent="0.3">
      <c r="A171" s="22"/>
      <c r="B171" s="9"/>
      <c r="C171" s="9"/>
      <c r="D171" s="9"/>
      <c r="E171" s="9"/>
      <c r="F171" s="9"/>
    </row>
    <row r="172" spans="1:6" x14ac:dyDescent="0.3">
      <c r="A172" s="22"/>
      <c r="B172" s="9"/>
      <c r="C172" s="9"/>
      <c r="D172" s="9"/>
      <c r="E172" s="9"/>
      <c r="F172" s="9"/>
    </row>
    <row r="173" spans="1:6" x14ac:dyDescent="0.3">
      <c r="A173" s="22"/>
      <c r="B173" s="9"/>
      <c r="C173" s="9"/>
      <c r="D173" s="9"/>
      <c r="E173" s="9"/>
      <c r="F173" s="9"/>
    </row>
    <row r="174" spans="1:6" x14ac:dyDescent="0.3">
      <c r="A174" s="22"/>
      <c r="B174" s="9"/>
      <c r="C174" s="9"/>
      <c r="D174" s="9"/>
      <c r="E174" s="9"/>
      <c r="F174" s="9"/>
    </row>
    <row r="175" spans="1:6" x14ac:dyDescent="0.3">
      <c r="A175" s="22"/>
      <c r="B175" s="9"/>
      <c r="C175" s="9"/>
      <c r="D175" s="9"/>
      <c r="E175" s="9"/>
      <c r="F175" s="9"/>
    </row>
    <row r="176" spans="1:6" x14ac:dyDescent="0.3">
      <c r="A176" s="22"/>
      <c r="B176" s="9"/>
      <c r="C176" s="9"/>
      <c r="D176" s="9"/>
      <c r="E176" s="9"/>
      <c r="F176" s="9"/>
    </row>
    <row r="177" spans="1:6" x14ac:dyDescent="0.3">
      <c r="A177" s="22"/>
      <c r="B177" s="9"/>
      <c r="C177" s="9"/>
      <c r="D177" s="9"/>
      <c r="E177" s="9"/>
      <c r="F177" s="9"/>
    </row>
    <row r="178" spans="1:6" x14ac:dyDescent="0.3">
      <c r="A178" s="22"/>
      <c r="B178" s="9"/>
      <c r="C178" s="9"/>
      <c r="D178" s="9"/>
      <c r="E178" s="9"/>
      <c r="F178" s="9"/>
    </row>
    <row r="179" spans="1:6" x14ac:dyDescent="0.3">
      <c r="A179" s="22"/>
      <c r="B179" s="9"/>
      <c r="C179" s="9"/>
      <c r="D179" s="9"/>
      <c r="E179" s="9"/>
      <c r="F179" s="9"/>
    </row>
    <row r="180" spans="1:6" x14ac:dyDescent="0.3">
      <c r="A180" s="22"/>
      <c r="B180" s="9"/>
      <c r="C180" s="9"/>
      <c r="D180" s="9"/>
      <c r="E180" s="9"/>
      <c r="F180" s="9"/>
    </row>
    <row r="181" spans="1:6" x14ac:dyDescent="0.3">
      <c r="A181" s="22"/>
      <c r="B181" s="9"/>
      <c r="C181" s="9"/>
      <c r="D181" s="9"/>
      <c r="E181" s="9"/>
      <c r="F181" s="9"/>
    </row>
    <row r="182" spans="1:6" x14ac:dyDescent="0.3">
      <c r="A182" s="9"/>
      <c r="B182" s="9"/>
      <c r="C182" s="9"/>
      <c r="D182" s="9"/>
      <c r="E182" s="9"/>
      <c r="F182" s="9"/>
    </row>
  </sheetData>
  <pageMargins left="0.7" right="0.7" top="0.75" bottom="0.75" header="0.3" footer="0.3"/>
  <pageSetup paperSize="9" orientation="portrait"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D3036-AA1E-4035-920A-40630BCB1CC2}">
  <dimension ref="A1:CA427"/>
  <sheetViews>
    <sheetView tabSelected="1" topLeftCell="A24" zoomScaleNormal="100" workbookViewId="0">
      <selection activeCell="F17" sqref="F17"/>
    </sheetView>
  </sheetViews>
  <sheetFormatPr defaultRowHeight="14" x14ac:dyDescent="0.3"/>
  <cols>
    <col min="1" max="1" width="15.83203125" style="130" customWidth="1"/>
    <col min="2" max="50" width="10.6640625" style="130" customWidth="1"/>
    <col min="51" max="51" width="15.5" style="130" customWidth="1"/>
    <col min="52" max="78" width="9.9140625" style="130" customWidth="1"/>
    <col min="79" max="79" width="14.9140625" style="130" customWidth="1"/>
    <col min="80" max="16384" width="8.6640625" style="130"/>
  </cols>
  <sheetData>
    <row r="1" spans="1:79" ht="18.5" x14ac:dyDescent="0.45">
      <c r="A1" s="129" t="s">
        <v>451</v>
      </c>
    </row>
    <row r="3" spans="1:79" ht="14.5" x14ac:dyDescent="0.35">
      <c r="A3" s="134" t="s">
        <v>168</v>
      </c>
      <c r="B3" s="131" t="s">
        <v>68</v>
      </c>
      <c r="C3" s="131" t="s">
        <v>69</v>
      </c>
      <c r="D3" s="131" t="s">
        <v>70</v>
      </c>
      <c r="E3" s="131" t="s">
        <v>71</v>
      </c>
      <c r="F3" s="131" t="s">
        <v>72</v>
      </c>
      <c r="G3" s="131" t="s">
        <v>73</v>
      </c>
      <c r="H3" s="131" t="s">
        <v>74</v>
      </c>
      <c r="I3" s="131" t="s">
        <v>75</v>
      </c>
      <c r="J3" s="131" t="s">
        <v>76</v>
      </c>
      <c r="K3" s="131" t="s">
        <v>77</v>
      </c>
      <c r="L3" s="131" t="s">
        <v>78</v>
      </c>
      <c r="M3" s="131" t="s">
        <v>79</v>
      </c>
      <c r="N3" s="131" t="s">
        <v>80</v>
      </c>
      <c r="O3" s="131" t="s">
        <v>81</v>
      </c>
      <c r="P3" s="131" t="s">
        <v>82</v>
      </c>
      <c r="Q3" s="131" t="s">
        <v>83</v>
      </c>
      <c r="R3" s="131" t="s">
        <v>84</v>
      </c>
      <c r="S3" s="131" t="s">
        <v>85</v>
      </c>
      <c r="T3" s="131" t="s">
        <v>86</v>
      </c>
      <c r="U3" s="131" t="s">
        <v>87</v>
      </c>
      <c r="V3" s="131" t="s">
        <v>88</v>
      </c>
      <c r="W3" s="131" t="s">
        <v>89</v>
      </c>
      <c r="X3" s="131" t="s">
        <v>90</v>
      </c>
      <c r="Y3" s="131" t="s">
        <v>91</v>
      </c>
      <c r="Z3" s="131" t="s">
        <v>92</v>
      </c>
      <c r="AA3" s="131" t="s">
        <v>93</v>
      </c>
      <c r="AB3" s="131" t="s">
        <v>94</v>
      </c>
      <c r="AC3" s="131" t="s">
        <v>95</v>
      </c>
      <c r="AD3" s="131" t="s">
        <v>96</v>
      </c>
      <c r="AE3" s="131" t="s">
        <v>97</v>
      </c>
      <c r="AF3" s="131" t="s">
        <v>98</v>
      </c>
      <c r="AG3" s="131" t="s">
        <v>99</v>
      </c>
      <c r="AH3" s="131" t="s">
        <v>100</v>
      </c>
      <c r="AI3" s="131" t="s">
        <v>101</v>
      </c>
      <c r="AJ3" s="131" t="s">
        <v>102</v>
      </c>
      <c r="AK3" s="131" t="s">
        <v>103</v>
      </c>
      <c r="AL3" s="131" t="s">
        <v>104</v>
      </c>
      <c r="AM3" s="131" t="s">
        <v>105</v>
      </c>
      <c r="AN3" s="131" t="s">
        <v>106</v>
      </c>
      <c r="AO3" s="131" t="s">
        <v>107</v>
      </c>
      <c r="AP3" s="131" t="s">
        <v>108</v>
      </c>
      <c r="AQ3" s="131" t="s">
        <v>109</v>
      </c>
      <c r="AR3" s="131" t="s">
        <v>110</v>
      </c>
      <c r="AS3" s="131" t="s">
        <v>111</v>
      </c>
      <c r="AT3" s="131" t="s">
        <v>112</v>
      </c>
      <c r="AU3" s="131" t="s">
        <v>113</v>
      </c>
      <c r="AV3" s="131" t="s">
        <v>114</v>
      </c>
      <c r="AW3" s="131" t="s">
        <v>115</v>
      </c>
      <c r="AX3" s="131" t="s">
        <v>116</v>
      </c>
      <c r="AY3" s="131" t="s">
        <v>117</v>
      </c>
      <c r="AZ3" s="131" t="s">
        <v>118</v>
      </c>
      <c r="BA3" s="131" t="s">
        <v>119</v>
      </c>
      <c r="BB3" s="131" t="s">
        <v>120</v>
      </c>
      <c r="BC3" s="131" t="s">
        <v>121</v>
      </c>
      <c r="BD3" s="131" t="s">
        <v>122</v>
      </c>
      <c r="BE3" s="131" t="s">
        <v>123</v>
      </c>
      <c r="BF3" s="131" t="s">
        <v>124</v>
      </c>
      <c r="BG3" s="131" t="s">
        <v>125</v>
      </c>
      <c r="BH3" s="131" t="s">
        <v>126</v>
      </c>
      <c r="BI3" s="131" t="s">
        <v>127</v>
      </c>
      <c r="BJ3" s="131" t="s">
        <v>128</v>
      </c>
      <c r="BK3" s="131" t="s">
        <v>129</v>
      </c>
      <c r="BL3" s="131" t="s">
        <v>130</v>
      </c>
      <c r="BM3" s="131" t="s">
        <v>131</v>
      </c>
      <c r="BN3" s="131" t="s">
        <v>132</v>
      </c>
      <c r="BO3" s="131" t="s">
        <v>133</v>
      </c>
      <c r="BP3" s="131" t="s">
        <v>134</v>
      </c>
      <c r="BQ3" s="131" t="s">
        <v>135</v>
      </c>
      <c r="BR3" s="131" t="s">
        <v>136</v>
      </c>
      <c r="BS3" s="131" t="s">
        <v>137</v>
      </c>
      <c r="BT3" s="131" t="s">
        <v>138</v>
      </c>
      <c r="BU3" s="131" t="s">
        <v>139</v>
      </c>
      <c r="BV3" s="131" t="s">
        <v>140</v>
      </c>
      <c r="BW3" s="131" t="s">
        <v>141</v>
      </c>
      <c r="BX3" s="131" t="s">
        <v>142</v>
      </c>
      <c r="BY3" s="131" t="s">
        <v>143</v>
      </c>
      <c r="BZ3" s="131" t="s">
        <v>144</v>
      </c>
      <c r="CA3" s="131" t="s">
        <v>145</v>
      </c>
    </row>
    <row r="4" spans="1:79" ht="14.5" x14ac:dyDescent="0.35">
      <c r="A4" s="131" t="s">
        <v>14</v>
      </c>
      <c r="B4" s="141">
        <v>78</v>
      </c>
      <c r="C4" s="141">
        <v>621</v>
      </c>
      <c r="D4" s="141">
        <v>1939</v>
      </c>
      <c r="E4" s="141">
        <v>788</v>
      </c>
      <c r="F4" s="141">
        <v>4255</v>
      </c>
      <c r="G4" s="141">
        <v>4947</v>
      </c>
      <c r="H4" s="141">
        <v>14</v>
      </c>
      <c r="I4" s="141">
        <v>152</v>
      </c>
      <c r="J4" s="141">
        <v>529</v>
      </c>
      <c r="K4" s="141">
        <v>217</v>
      </c>
      <c r="L4" s="141">
        <v>438</v>
      </c>
      <c r="M4" s="141">
        <v>24</v>
      </c>
      <c r="N4" s="141">
        <v>384</v>
      </c>
      <c r="O4" s="141">
        <v>29903</v>
      </c>
      <c r="P4" s="141">
        <v>1048</v>
      </c>
      <c r="Q4" s="141">
        <v>178</v>
      </c>
      <c r="R4" s="141">
        <v>5181</v>
      </c>
      <c r="S4" s="141">
        <v>8547</v>
      </c>
      <c r="T4" s="141">
        <v>1209</v>
      </c>
      <c r="U4" s="141">
        <v>24</v>
      </c>
      <c r="V4" s="141">
        <v>670</v>
      </c>
      <c r="W4" s="141">
        <v>5</v>
      </c>
      <c r="X4" s="141">
        <v>33</v>
      </c>
      <c r="Y4" s="141">
        <v>27</v>
      </c>
      <c r="Z4" s="141">
        <v>1363</v>
      </c>
      <c r="AA4" s="141">
        <v>1</v>
      </c>
      <c r="AB4" s="141">
        <v>203</v>
      </c>
      <c r="AC4" s="141">
        <v>75</v>
      </c>
      <c r="AD4" s="141">
        <v>4</v>
      </c>
      <c r="AE4" s="141">
        <v>1</v>
      </c>
      <c r="AF4" s="141">
        <v>438</v>
      </c>
      <c r="AG4" s="141">
        <v>41</v>
      </c>
      <c r="AH4" s="141">
        <v>1</v>
      </c>
      <c r="AI4" s="141">
        <v>136</v>
      </c>
      <c r="AJ4" s="141">
        <v>15</v>
      </c>
      <c r="AK4" s="141">
        <v>274</v>
      </c>
      <c r="AL4" s="141">
        <v>4</v>
      </c>
      <c r="AM4" s="141">
        <v>16</v>
      </c>
      <c r="AN4" s="141">
        <v>10</v>
      </c>
      <c r="AO4" s="141">
        <v>22</v>
      </c>
      <c r="AP4" s="141">
        <v>2</v>
      </c>
      <c r="AQ4" s="141">
        <v>99</v>
      </c>
      <c r="AR4" s="141">
        <v>61</v>
      </c>
      <c r="AS4" s="141">
        <v>1</v>
      </c>
      <c r="AT4" s="141">
        <v>9</v>
      </c>
      <c r="AU4" s="141">
        <v>6</v>
      </c>
      <c r="AV4" s="141">
        <v>59</v>
      </c>
      <c r="AW4" s="141">
        <v>26</v>
      </c>
      <c r="AX4" s="141">
        <v>174</v>
      </c>
      <c r="AY4" s="141">
        <v>54</v>
      </c>
      <c r="AZ4" s="141">
        <v>29</v>
      </c>
      <c r="BA4" s="141">
        <v>2</v>
      </c>
      <c r="BB4" s="141">
        <v>8</v>
      </c>
      <c r="BC4" s="141">
        <v>3</v>
      </c>
      <c r="BD4" s="141">
        <v>14</v>
      </c>
      <c r="BE4" s="141">
        <v>39</v>
      </c>
      <c r="BF4" s="141">
        <v>18</v>
      </c>
      <c r="BG4" s="141">
        <v>1</v>
      </c>
      <c r="BH4" s="141">
        <v>1</v>
      </c>
      <c r="BI4" s="141">
        <v>229</v>
      </c>
      <c r="BJ4" s="141">
        <v>445</v>
      </c>
      <c r="BK4" s="141">
        <v>213</v>
      </c>
      <c r="BL4" s="141">
        <v>5</v>
      </c>
      <c r="BM4" s="141">
        <v>397</v>
      </c>
      <c r="BN4" s="141">
        <v>49</v>
      </c>
      <c r="BO4" s="141">
        <v>57</v>
      </c>
      <c r="BP4" s="141">
        <v>2207</v>
      </c>
      <c r="BQ4" s="141">
        <v>104</v>
      </c>
      <c r="BR4" s="141">
        <v>1724</v>
      </c>
      <c r="BS4" s="141">
        <v>235</v>
      </c>
      <c r="BT4" s="141">
        <v>3409</v>
      </c>
      <c r="BU4" s="141">
        <v>19311</v>
      </c>
      <c r="BV4" s="141">
        <v>4100</v>
      </c>
      <c r="BW4" s="141">
        <v>6118</v>
      </c>
      <c r="BX4" s="141">
        <v>67</v>
      </c>
      <c r="BY4" s="141">
        <v>847</v>
      </c>
      <c r="BZ4" s="141">
        <v>47</v>
      </c>
      <c r="CA4" s="133">
        <f t="shared" ref="CA4:CA31" si="0">SUM(B4:BZ4)</f>
        <v>103985</v>
      </c>
    </row>
    <row r="5" spans="1:79" ht="14.5" x14ac:dyDescent="0.35">
      <c r="A5" s="131" t="s">
        <v>15</v>
      </c>
      <c r="B5" s="141">
        <v>6</v>
      </c>
      <c r="C5" s="141">
        <v>422</v>
      </c>
      <c r="D5" s="141">
        <v>321</v>
      </c>
      <c r="E5" s="141">
        <v>196</v>
      </c>
      <c r="F5" s="141">
        <v>1039</v>
      </c>
      <c r="G5" s="141">
        <v>2486</v>
      </c>
      <c r="H5" s="141">
        <v>0</v>
      </c>
      <c r="I5" s="141">
        <v>15</v>
      </c>
      <c r="J5" s="141">
        <v>197</v>
      </c>
      <c r="K5" s="141">
        <v>35</v>
      </c>
      <c r="L5" s="141">
        <v>297</v>
      </c>
      <c r="M5" s="141">
        <v>23</v>
      </c>
      <c r="N5" s="141">
        <v>30</v>
      </c>
      <c r="O5" s="141">
        <v>19832</v>
      </c>
      <c r="P5" s="141">
        <v>640</v>
      </c>
      <c r="Q5" s="141">
        <v>14</v>
      </c>
      <c r="R5" s="141">
        <v>3821</v>
      </c>
      <c r="S5" s="141">
        <v>7832</v>
      </c>
      <c r="T5" s="141">
        <v>1170</v>
      </c>
      <c r="U5" s="141">
        <v>24</v>
      </c>
      <c r="V5" s="141">
        <v>334</v>
      </c>
      <c r="W5" s="141">
        <v>0</v>
      </c>
      <c r="X5" s="141">
        <v>1</v>
      </c>
      <c r="Y5" s="141">
        <v>0</v>
      </c>
      <c r="Z5" s="141">
        <v>781</v>
      </c>
      <c r="AA5" s="141">
        <v>1</v>
      </c>
      <c r="AB5" s="141">
        <v>182</v>
      </c>
      <c r="AC5" s="141">
        <v>0</v>
      </c>
      <c r="AD5" s="141">
        <v>2</v>
      </c>
      <c r="AE5" s="141">
        <v>0</v>
      </c>
      <c r="AF5" s="141">
        <v>32</v>
      </c>
      <c r="AG5" s="141">
        <v>13</v>
      </c>
      <c r="AH5" s="141">
        <v>1</v>
      </c>
      <c r="AI5" s="141">
        <v>68</v>
      </c>
      <c r="AJ5" s="141">
        <v>0</v>
      </c>
      <c r="AK5" s="141">
        <v>223</v>
      </c>
      <c r="AL5" s="141">
        <v>4</v>
      </c>
      <c r="AM5" s="141">
        <v>0</v>
      </c>
      <c r="AN5" s="141">
        <v>0</v>
      </c>
      <c r="AO5" s="141">
        <v>0</v>
      </c>
      <c r="AP5" s="141">
        <v>0</v>
      </c>
      <c r="AQ5" s="141">
        <v>16</v>
      </c>
      <c r="AR5" s="141">
        <v>0</v>
      </c>
      <c r="AS5" s="141">
        <v>0</v>
      </c>
      <c r="AT5" s="141">
        <v>3</v>
      </c>
      <c r="AU5" s="141">
        <v>0</v>
      </c>
      <c r="AV5" s="141">
        <v>0</v>
      </c>
      <c r="AW5" s="141">
        <v>1</v>
      </c>
      <c r="AX5" s="141">
        <v>31</v>
      </c>
      <c r="AY5" s="141">
        <v>10</v>
      </c>
      <c r="AZ5" s="141">
        <v>2</v>
      </c>
      <c r="BA5" s="141">
        <v>0</v>
      </c>
      <c r="BB5" s="141">
        <v>3</v>
      </c>
      <c r="BC5" s="141">
        <v>0</v>
      </c>
      <c r="BD5" s="141">
        <v>0</v>
      </c>
      <c r="BE5" s="141">
        <v>17</v>
      </c>
      <c r="BF5" s="141">
        <v>0</v>
      </c>
      <c r="BG5" s="141">
        <v>1</v>
      </c>
      <c r="BH5" s="141">
        <v>1</v>
      </c>
      <c r="BI5" s="141">
        <v>0</v>
      </c>
      <c r="BJ5" s="141">
        <v>6</v>
      </c>
      <c r="BK5" s="141">
        <v>0</v>
      </c>
      <c r="BL5" s="141">
        <v>0</v>
      </c>
      <c r="BM5" s="141">
        <v>0</v>
      </c>
      <c r="BN5" s="141">
        <v>0</v>
      </c>
      <c r="BO5" s="141">
        <v>0</v>
      </c>
      <c r="BP5" s="141">
        <v>44</v>
      </c>
      <c r="BQ5" s="141">
        <v>40</v>
      </c>
      <c r="BR5" s="141">
        <v>561</v>
      </c>
      <c r="BS5" s="141">
        <v>0</v>
      </c>
      <c r="BT5" s="141">
        <v>1417</v>
      </c>
      <c r="BU5" s="141">
        <v>11024</v>
      </c>
      <c r="BV5" s="141">
        <v>1976</v>
      </c>
      <c r="BW5" s="141">
        <v>5537</v>
      </c>
      <c r="BX5" s="141">
        <v>9</v>
      </c>
      <c r="BY5" s="141">
        <v>25</v>
      </c>
      <c r="BZ5" s="141">
        <v>35</v>
      </c>
      <c r="CA5" s="133">
        <f t="shared" si="0"/>
        <v>60801</v>
      </c>
    </row>
    <row r="6" spans="1:79" ht="14.5" x14ac:dyDescent="0.35">
      <c r="A6" s="131" t="s">
        <v>16</v>
      </c>
      <c r="B6" s="141">
        <v>73</v>
      </c>
      <c r="C6" s="141">
        <v>56</v>
      </c>
      <c r="D6" s="141">
        <v>54</v>
      </c>
      <c r="E6" s="141">
        <v>370</v>
      </c>
      <c r="F6" s="141">
        <v>1561</v>
      </c>
      <c r="G6" s="141">
        <v>1541</v>
      </c>
      <c r="H6" s="141">
        <v>0</v>
      </c>
      <c r="I6" s="141">
        <v>118</v>
      </c>
      <c r="J6" s="141">
        <v>2</v>
      </c>
      <c r="K6" s="141">
        <v>29</v>
      </c>
      <c r="L6" s="141">
        <v>134</v>
      </c>
      <c r="M6" s="141">
        <v>0</v>
      </c>
      <c r="N6" s="141">
        <v>223</v>
      </c>
      <c r="O6" s="141">
        <v>3347</v>
      </c>
      <c r="P6" s="141">
        <v>81</v>
      </c>
      <c r="Q6" s="141">
        <v>0</v>
      </c>
      <c r="R6" s="141">
        <v>447</v>
      </c>
      <c r="S6" s="141">
        <v>11</v>
      </c>
      <c r="T6" s="141">
        <v>6</v>
      </c>
      <c r="U6" s="141">
        <v>0</v>
      </c>
      <c r="V6" s="141">
        <v>299</v>
      </c>
      <c r="W6" s="141">
        <v>0</v>
      </c>
      <c r="X6" s="141">
        <v>0</v>
      </c>
      <c r="Y6" s="141">
        <v>7</v>
      </c>
      <c r="Z6" s="141">
        <v>0</v>
      </c>
      <c r="AA6" s="141">
        <v>0</v>
      </c>
      <c r="AB6" s="141">
        <v>0</v>
      </c>
      <c r="AC6" s="141">
        <v>0</v>
      </c>
      <c r="AD6" s="141">
        <v>0</v>
      </c>
      <c r="AE6" s="141">
        <v>0</v>
      </c>
      <c r="AF6" s="141">
        <v>8</v>
      </c>
      <c r="AG6" s="141">
        <v>0</v>
      </c>
      <c r="AH6" s="141">
        <v>0</v>
      </c>
      <c r="AI6" s="141">
        <v>0</v>
      </c>
      <c r="AJ6" s="141">
        <v>0</v>
      </c>
      <c r="AK6" s="141">
        <v>0</v>
      </c>
      <c r="AL6" s="141">
        <v>0</v>
      </c>
      <c r="AM6" s="141">
        <v>0</v>
      </c>
      <c r="AN6" s="141">
        <v>10</v>
      </c>
      <c r="AO6" s="141">
        <v>22</v>
      </c>
      <c r="AP6" s="141">
        <v>0</v>
      </c>
      <c r="AQ6" s="141">
        <v>3</v>
      </c>
      <c r="AR6" s="141">
        <v>41</v>
      </c>
      <c r="AS6" s="141">
        <v>0</v>
      </c>
      <c r="AT6" s="141">
        <v>6</v>
      </c>
      <c r="AU6" s="141">
        <v>0</v>
      </c>
      <c r="AV6" s="141">
        <v>0</v>
      </c>
      <c r="AW6" s="141">
        <v>0</v>
      </c>
      <c r="AX6" s="141">
        <v>97</v>
      </c>
      <c r="AY6" s="141">
        <v>8</v>
      </c>
      <c r="AZ6" s="141">
        <v>14</v>
      </c>
      <c r="BA6" s="141">
        <v>0</v>
      </c>
      <c r="BB6" s="141">
        <v>5</v>
      </c>
      <c r="BC6" s="141">
        <v>2</v>
      </c>
      <c r="BD6" s="141">
        <v>14</v>
      </c>
      <c r="BE6" s="141">
        <v>19</v>
      </c>
      <c r="BF6" s="141">
        <v>0</v>
      </c>
      <c r="BG6" s="141">
        <v>0</v>
      </c>
      <c r="BH6" s="141">
        <v>0</v>
      </c>
      <c r="BI6" s="141">
        <v>0</v>
      </c>
      <c r="BJ6" s="141">
        <v>4</v>
      </c>
      <c r="BK6" s="141">
        <v>0</v>
      </c>
      <c r="BL6" s="141">
        <v>2</v>
      </c>
      <c r="BM6" s="141">
        <v>0</v>
      </c>
      <c r="BN6" s="141">
        <v>0</v>
      </c>
      <c r="BO6" s="141">
        <v>2</v>
      </c>
      <c r="BP6" s="141">
        <v>1657</v>
      </c>
      <c r="BQ6" s="141">
        <v>2</v>
      </c>
      <c r="BR6" s="141">
        <v>17</v>
      </c>
      <c r="BS6" s="141">
        <v>9</v>
      </c>
      <c r="BT6" s="141">
        <v>322</v>
      </c>
      <c r="BU6" s="141">
        <v>3645</v>
      </c>
      <c r="BV6" s="141">
        <v>876</v>
      </c>
      <c r="BW6" s="141">
        <v>197</v>
      </c>
      <c r="BX6" s="141">
        <v>25</v>
      </c>
      <c r="BY6" s="141">
        <v>406</v>
      </c>
      <c r="BZ6" s="141">
        <v>0</v>
      </c>
      <c r="CA6" s="133">
        <f t="shared" si="0"/>
        <v>15772</v>
      </c>
    </row>
    <row r="7" spans="1:79" ht="14.5" x14ac:dyDescent="0.35">
      <c r="A7" s="131" t="s">
        <v>17</v>
      </c>
      <c r="B7" s="141">
        <v>0</v>
      </c>
      <c r="C7" s="141">
        <v>0</v>
      </c>
      <c r="D7" s="141">
        <v>27</v>
      </c>
      <c r="E7" s="141">
        <v>128</v>
      </c>
      <c r="F7" s="141">
        <v>65</v>
      </c>
      <c r="G7" s="141">
        <v>91</v>
      </c>
      <c r="H7" s="141">
        <v>0</v>
      </c>
      <c r="I7" s="141">
        <v>0</v>
      </c>
      <c r="J7" s="141">
        <v>5</v>
      </c>
      <c r="K7" s="141">
        <v>0</v>
      </c>
      <c r="L7" s="141">
        <v>0</v>
      </c>
      <c r="M7" s="141">
        <v>0</v>
      </c>
      <c r="N7" s="141">
        <v>99</v>
      </c>
      <c r="O7" s="141">
        <v>2858</v>
      </c>
      <c r="P7" s="141">
        <v>0</v>
      </c>
      <c r="Q7" s="141">
        <v>0</v>
      </c>
      <c r="R7" s="141">
        <v>123</v>
      </c>
      <c r="S7" s="141">
        <v>232</v>
      </c>
      <c r="T7" s="141">
        <v>0</v>
      </c>
      <c r="U7" s="141">
        <v>0</v>
      </c>
      <c r="V7" s="141">
        <v>17</v>
      </c>
      <c r="W7" s="141">
        <v>0</v>
      </c>
      <c r="X7" s="141">
        <v>0</v>
      </c>
      <c r="Y7" s="141">
        <v>0</v>
      </c>
      <c r="Z7" s="141">
        <v>234</v>
      </c>
      <c r="AA7" s="141">
        <v>0</v>
      </c>
      <c r="AB7" s="141">
        <v>8</v>
      </c>
      <c r="AC7" s="141">
        <v>0</v>
      </c>
      <c r="AD7" s="141">
        <v>0</v>
      </c>
      <c r="AE7" s="141">
        <v>0</v>
      </c>
      <c r="AF7" s="141">
        <v>26</v>
      </c>
      <c r="AG7" s="141">
        <v>0</v>
      </c>
      <c r="AH7" s="141">
        <v>0</v>
      </c>
      <c r="AI7" s="141">
        <v>0</v>
      </c>
      <c r="AJ7" s="141">
        <v>0</v>
      </c>
      <c r="AK7" s="141">
        <v>0</v>
      </c>
      <c r="AL7" s="141">
        <v>0</v>
      </c>
      <c r="AM7" s="141">
        <v>0</v>
      </c>
      <c r="AN7" s="141">
        <v>0</v>
      </c>
      <c r="AO7" s="141">
        <v>0</v>
      </c>
      <c r="AP7" s="141">
        <v>0</v>
      </c>
      <c r="AQ7" s="141">
        <v>4</v>
      </c>
      <c r="AR7" s="141">
        <v>0</v>
      </c>
      <c r="AS7" s="141">
        <v>0</v>
      </c>
      <c r="AT7" s="141">
        <v>0</v>
      </c>
      <c r="AU7" s="141">
        <v>0</v>
      </c>
      <c r="AV7" s="141">
        <v>0</v>
      </c>
      <c r="AW7" s="141">
        <v>0</v>
      </c>
      <c r="AX7" s="141">
        <v>19</v>
      </c>
      <c r="AY7" s="141">
        <v>0</v>
      </c>
      <c r="AZ7" s="141">
        <v>0</v>
      </c>
      <c r="BA7" s="141">
        <v>1</v>
      </c>
      <c r="BB7" s="141">
        <v>0</v>
      </c>
      <c r="BC7" s="141">
        <v>0</v>
      </c>
      <c r="BD7" s="141">
        <v>0</v>
      </c>
      <c r="BE7" s="141">
        <v>0</v>
      </c>
      <c r="BF7" s="141">
        <v>0</v>
      </c>
      <c r="BG7" s="141">
        <v>0</v>
      </c>
      <c r="BH7" s="141">
        <v>0</v>
      </c>
      <c r="BI7" s="141">
        <v>0</v>
      </c>
      <c r="BJ7" s="141">
        <v>1</v>
      </c>
      <c r="BK7" s="141">
        <v>0</v>
      </c>
      <c r="BL7" s="141">
        <v>0</v>
      </c>
      <c r="BM7" s="141">
        <v>0</v>
      </c>
      <c r="BN7" s="141">
        <v>0</v>
      </c>
      <c r="BO7" s="141">
        <v>0</v>
      </c>
      <c r="BP7" s="141">
        <v>0</v>
      </c>
      <c r="BQ7" s="141">
        <v>5</v>
      </c>
      <c r="BR7" s="141">
        <v>985</v>
      </c>
      <c r="BS7" s="141">
        <v>17</v>
      </c>
      <c r="BT7" s="141">
        <v>537</v>
      </c>
      <c r="BU7" s="141">
        <v>2184</v>
      </c>
      <c r="BV7" s="141">
        <v>110</v>
      </c>
      <c r="BW7" s="141">
        <v>19</v>
      </c>
      <c r="BX7" s="141">
        <v>0</v>
      </c>
      <c r="BY7" s="141">
        <v>371</v>
      </c>
      <c r="BZ7" s="141">
        <v>0</v>
      </c>
      <c r="CA7" s="133">
        <f t="shared" si="0"/>
        <v>8166</v>
      </c>
    </row>
    <row r="8" spans="1:79" ht="14.5" x14ac:dyDescent="0.35">
      <c r="A8" s="131" t="s">
        <v>18</v>
      </c>
      <c r="B8" s="141">
        <v>0</v>
      </c>
      <c r="C8" s="141">
        <v>142</v>
      </c>
      <c r="D8" s="141">
        <v>589</v>
      </c>
      <c r="E8" s="141">
        <v>83</v>
      </c>
      <c r="F8" s="141">
        <v>886</v>
      </c>
      <c r="G8" s="141">
        <v>269</v>
      </c>
      <c r="H8" s="141">
        <v>0</v>
      </c>
      <c r="I8" s="141">
        <v>19</v>
      </c>
      <c r="J8" s="141">
        <v>0</v>
      </c>
      <c r="K8" s="141">
        <v>11</v>
      </c>
      <c r="L8" s="141">
        <v>0</v>
      </c>
      <c r="M8" s="141">
        <v>2</v>
      </c>
      <c r="N8" s="141">
        <v>0</v>
      </c>
      <c r="O8" s="141">
        <v>1813</v>
      </c>
      <c r="P8" s="141">
        <v>269</v>
      </c>
      <c r="Q8" s="141">
        <v>111</v>
      </c>
      <c r="R8" s="141">
        <v>116</v>
      </c>
      <c r="S8" s="141">
        <v>108</v>
      </c>
      <c r="T8" s="141">
        <v>16</v>
      </c>
      <c r="U8" s="141">
        <v>0</v>
      </c>
      <c r="V8" s="141">
        <v>0</v>
      </c>
      <c r="W8" s="141">
        <v>5</v>
      </c>
      <c r="X8" s="141">
        <v>0</v>
      </c>
      <c r="Y8" s="141">
        <v>0</v>
      </c>
      <c r="Z8" s="141">
        <v>263</v>
      </c>
      <c r="AA8" s="141">
        <v>0</v>
      </c>
      <c r="AB8" s="141">
        <v>13</v>
      </c>
      <c r="AC8" s="141">
        <v>75</v>
      </c>
      <c r="AD8" s="141">
        <v>2</v>
      </c>
      <c r="AE8" s="141">
        <v>0</v>
      </c>
      <c r="AF8" s="141">
        <v>362</v>
      </c>
      <c r="AG8" s="141">
        <v>28</v>
      </c>
      <c r="AH8" s="141">
        <v>0</v>
      </c>
      <c r="AI8" s="141">
        <v>68</v>
      </c>
      <c r="AJ8" s="141">
        <v>15</v>
      </c>
      <c r="AK8" s="141">
        <v>0</v>
      </c>
      <c r="AL8" s="141">
        <v>0</v>
      </c>
      <c r="AM8" s="141">
        <v>0</v>
      </c>
      <c r="AN8" s="141">
        <v>0</v>
      </c>
      <c r="AO8" s="141">
        <v>0</v>
      </c>
      <c r="AP8" s="141">
        <v>0</v>
      </c>
      <c r="AQ8" s="141">
        <v>76</v>
      </c>
      <c r="AR8" s="141">
        <v>0</v>
      </c>
      <c r="AS8" s="141">
        <v>0</v>
      </c>
      <c r="AT8" s="141">
        <v>0</v>
      </c>
      <c r="AU8" s="141">
        <v>0</v>
      </c>
      <c r="AV8" s="141">
        <v>0</v>
      </c>
      <c r="AW8" s="141">
        <v>0</v>
      </c>
      <c r="AX8" s="141">
        <v>15</v>
      </c>
      <c r="AY8" s="141">
        <v>0</v>
      </c>
      <c r="AZ8" s="141">
        <v>0</v>
      </c>
      <c r="BA8" s="141">
        <v>0</v>
      </c>
      <c r="BB8" s="141">
        <v>0</v>
      </c>
      <c r="BC8" s="141">
        <v>0</v>
      </c>
      <c r="BD8" s="141">
        <v>0</v>
      </c>
      <c r="BE8" s="141">
        <v>3</v>
      </c>
      <c r="BF8" s="141">
        <v>0</v>
      </c>
      <c r="BG8" s="141">
        <v>0</v>
      </c>
      <c r="BH8" s="141">
        <v>0</v>
      </c>
      <c r="BI8" s="141">
        <v>214</v>
      </c>
      <c r="BJ8" s="141">
        <v>434</v>
      </c>
      <c r="BK8" s="141">
        <v>213</v>
      </c>
      <c r="BL8" s="141">
        <v>0</v>
      </c>
      <c r="BM8" s="141">
        <v>396</v>
      </c>
      <c r="BN8" s="141">
        <v>49</v>
      </c>
      <c r="BO8" s="141">
        <v>55</v>
      </c>
      <c r="BP8" s="141">
        <v>128</v>
      </c>
      <c r="BQ8" s="141">
        <v>57</v>
      </c>
      <c r="BR8" s="141">
        <v>9</v>
      </c>
      <c r="BS8" s="141">
        <v>0</v>
      </c>
      <c r="BT8" s="141">
        <v>98</v>
      </c>
      <c r="BU8" s="141">
        <v>447</v>
      </c>
      <c r="BV8" s="141">
        <v>34</v>
      </c>
      <c r="BW8" s="141">
        <v>54</v>
      </c>
      <c r="BX8" s="141">
        <v>0</v>
      </c>
      <c r="BY8" s="141">
        <v>0</v>
      </c>
      <c r="BZ8" s="141">
        <v>0</v>
      </c>
      <c r="CA8" s="133">
        <f t="shared" si="0"/>
        <v>7547</v>
      </c>
    </row>
    <row r="9" spans="1:79" ht="14.5" x14ac:dyDescent="0.35">
      <c r="A9" s="131" t="s">
        <v>146</v>
      </c>
      <c r="B9" s="141">
        <v>0</v>
      </c>
      <c r="C9" s="141">
        <v>0</v>
      </c>
      <c r="D9" s="141">
        <v>368</v>
      </c>
      <c r="E9" s="141">
        <v>0</v>
      </c>
      <c r="F9" s="141">
        <v>458</v>
      </c>
      <c r="G9" s="141">
        <v>469</v>
      </c>
      <c r="H9" s="141">
        <v>0</v>
      </c>
      <c r="I9" s="141">
        <v>0</v>
      </c>
      <c r="J9" s="141">
        <v>0</v>
      </c>
      <c r="K9" s="141">
        <v>1</v>
      </c>
      <c r="L9" s="141">
        <v>0</v>
      </c>
      <c r="M9" s="141">
        <v>0</v>
      </c>
      <c r="N9" s="141">
        <v>0</v>
      </c>
      <c r="O9" s="141">
        <v>1564</v>
      </c>
      <c r="P9" s="141">
        <v>0</v>
      </c>
      <c r="Q9" s="141">
        <v>17</v>
      </c>
      <c r="R9" s="141">
        <v>471</v>
      </c>
      <c r="S9" s="141">
        <v>11</v>
      </c>
      <c r="T9" s="141">
        <v>0</v>
      </c>
      <c r="U9" s="141">
        <v>0</v>
      </c>
      <c r="V9" s="141">
        <v>10</v>
      </c>
      <c r="W9" s="141">
        <v>0</v>
      </c>
      <c r="X9" s="141">
        <v>32</v>
      </c>
      <c r="Y9" s="141">
        <v>0</v>
      </c>
      <c r="Z9" s="141">
        <v>0</v>
      </c>
      <c r="AA9" s="141">
        <v>0</v>
      </c>
      <c r="AB9" s="141">
        <v>0</v>
      </c>
      <c r="AC9" s="141">
        <v>0</v>
      </c>
      <c r="AD9" s="141">
        <v>0</v>
      </c>
      <c r="AE9" s="141">
        <v>0</v>
      </c>
      <c r="AF9" s="141">
        <v>0</v>
      </c>
      <c r="AG9" s="141">
        <v>0</v>
      </c>
      <c r="AH9" s="141">
        <v>0</v>
      </c>
      <c r="AI9" s="141">
        <v>0</v>
      </c>
      <c r="AJ9" s="141">
        <v>0</v>
      </c>
      <c r="AK9" s="141">
        <v>0</v>
      </c>
      <c r="AL9" s="141">
        <v>0</v>
      </c>
      <c r="AM9" s="141">
        <v>0</v>
      </c>
      <c r="AN9" s="141">
        <v>0</v>
      </c>
      <c r="AO9" s="141">
        <v>0</v>
      </c>
      <c r="AP9" s="141">
        <v>0</v>
      </c>
      <c r="AQ9" s="141">
        <v>0</v>
      </c>
      <c r="AR9" s="141">
        <v>0</v>
      </c>
      <c r="AS9" s="141">
        <v>0</v>
      </c>
      <c r="AT9" s="141">
        <v>0</v>
      </c>
      <c r="AU9" s="141">
        <v>0</v>
      </c>
      <c r="AV9" s="141">
        <v>0</v>
      </c>
      <c r="AW9" s="141">
        <v>0</v>
      </c>
      <c r="AX9" s="141">
        <v>0</v>
      </c>
      <c r="AY9" s="141">
        <v>0</v>
      </c>
      <c r="AZ9" s="141">
        <v>0</v>
      </c>
      <c r="BA9" s="141">
        <v>0</v>
      </c>
      <c r="BB9" s="141">
        <v>0</v>
      </c>
      <c r="BC9" s="141">
        <v>0</v>
      </c>
      <c r="BD9" s="141">
        <v>0</v>
      </c>
      <c r="BE9" s="141">
        <v>0</v>
      </c>
      <c r="BF9" s="141">
        <v>0</v>
      </c>
      <c r="BG9" s="141">
        <v>0</v>
      </c>
      <c r="BH9" s="141">
        <v>0</v>
      </c>
      <c r="BI9" s="141">
        <v>0</v>
      </c>
      <c r="BJ9" s="141">
        <v>0</v>
      </c>
      <c r="BK9" s="141">
        <v>0</v>
      </c>
      <c r="BL9" s="141">
        <v>0</v>
      </c>
      <c r="BM9" s="141">
        <v>0</v>
      </c>
      <c r="BN9" s="141">
        <v>0</v>
      </c>
      <c r="BO9" s="141">
        <v>0</v>
      </c>
      <c r="BP9" s="141">
        <v>9</v>
      </c>
      <c r="BQ9" s="141">
        <v>0</v>
      </c>
      <c r="BR9" s="141">
        <v>0</v>
      </c>
      <c r="BS9" s="141">
        <v>0</v>
      </c>
      <c r="BT9" s="141">
        <v>917</v>
      </c>
      <c r="BU9" s="141">
        <v>521</v>
      </c>
      <c r="BV9" s="141">
        <v>0</v>
      </c>
      <c r="BW9" s="141">
        <v>4</v>
      </c>
      <c r="BX9" s="141">
        <v>32</v>
      </c>
      <c r="BY9" s="141">
        <v>0</v>
      </c>
      <c r="BZ9" s="141">
        <v>0</v>
      </c>
      <c r="CA9" s="133">
        <f t="shared" si="0"/>
        <v>4884</v>
      </c>
    </row>
    <row r="10" spans="1:79" ht="14.5" x14ac:dyDescent="0.35">
      <c r="A10" s="131" t="s">
        <v>147</v>
      </c>
      <c r="B10" s="141">
        <v>0</v>
      </c>
      <c r="C10" s="141">
        <v>0</v>
      </c>
      <c r="D10" s="141">
        <v>492</v>
      </c>
      <c r="E10" s="141">
        <v>0</v>
      </c>
      <c r="F10" s="141">
        <v>144</v>
      </c>
      <c r="G10" s="141">
        <v>17</v>
      </c>
      <c r="H10" s="141">
        <v>0</v>
      </c>
      <c r="I10" s="141">
        <v>0</v>
      </c>
      <c r="J10" s="141">
        <v>0</v>
      </c>
      <c r="K10" s="141">
        <v>0</v>
      </c>
      <c r="L10" s="141">
        <v>0</v>
      </c>
      <c r="M10" s="141">
        <v>0</v>
      </c>
      <c r="N10" s="141">
        <v>32</v>
      </c>
      <c r="O10" s="141">
        <v>271</v>
      </c>
      <c r="P10" s="141">
        <v>57</v>
      </c>
      <c r="Q10" s="141">
        <v>36</v>
      </c>
      <c r="R10" s="141">
        <v>177</v>
      </c>
      <c r="S10" s="141">
        <v>346</v>
      </c>
      <c r="T10" s="141">
        <v>0</v>
      </c>
      <c r="U10" s="141">
        <v>0</v>
      </c>
      <c r="V10" s="141">
        <v>0</v>
      </c>
      <c r="W10" s="141">
        <v>0</v>
      </c>
      <c r="X10" s="141">
        <v>0</v>
      </c>
      <c r="Y10" s="141">
        <v>0</v>
      </c>
      <c r="Z10" s="141">
        <v>0</v>
      </c>
      <c r="AA10" s="141">
        <v>0</v>
      </c>
      <c r="AB10" s="141">
        <v>0</v>
      </c>
      <c r="AC10" s="141">
        <v>0</v>
      </c>
      <c r="AD10" s="141">
        <v>0</v>
      </c>
      <c r="AE10" s="141">
        <v>0</v>
      </c>
      <c r="AF10" s="141">
        <v>9</v>
      </c>
      <c r="AG10" s="141">
        <v>0</v>
      </c>
      <c r="AH10" s="141">
        <v>0</v>
      </c>
      <c r="AI10" s="141">
        <v>0</v>
      </c>
      <c r="AJ10" s="141">
        <v>0</v>
      </c>
      <c r="AK10" s="141">
        <v>0</v>
      </c>
      <c r="AL10" s="141">
        <v>0</v>
      </c>
      <c r="AM10" s="141">
        <v>0</v>
      </c>
      <c r="AN10" s="141">
        <v>0</v>
      </c>
      <c r="AO10" s="141">
        <v>0</v>
      </c>
      <c r="AP10" s="141">
        <v>0</v>
      </c>
      <c r="AQ10" s="141">
        <v>0</v>
      </c>
      <c r="AR10" s="141">
        <v>0</v>
      </c>
      <c r="AS10" s="141">
        <v>0</v>
      </c>
      <c r="AT10" s="141">
        <v>0</v>
      </c>
      <c r="AU10" s="141">
        <v>0</v>
      </c>
      <c r="AV10" s="141">
        <v>0</v>
      </c>
      <c r="AW10" s="141">
        <v>0</v>
      </c>
      <c r="AX10" s="141">
        <v>0</v>
      </c>
      <c r="AY10" s="141">
        <v>0</v>
      </c>
      <c r="AZ10" s="141">
        <v>0</v>
      </c>
      <c r="BA10" s="141">
        <v>0</v>
      </c>
      <c r="BB10" s="141">
        <v>0</v>
      </c>
      <c r="BC10" s="141">
        <v>0</v>
      </c>
      <c r="BD10" s="141">
        <v>0</v>
      </c>
      <c r="BE10" s="141">
        <v>0</v>
      </c>
      <c r="BF10" s="141">
        <v>0</v>
      </c>
      <c r="BG10" s="141">
        <v>0</v>
      </c>
      <c r="BH10" s="141">
        <v>0</v>
      </c>
      <c r="BI10" s="141">
        <v>0</v>
      </c>
      <c r="BJ10" s="141">
        <v>0</v>
      </c>
      <c r="BK10" s="141">
        <v>0</v>
      </c>
      <c r="BL10" s="141">
        <v>0</v>
      </c>
      <c r="BM10" s="141">
        <v>0</v>
      </c>
      <c r="BN10" s="141">
        <v>0</v>
      </c>
      <c r="BO10" s="141">
        <v>0</v>
      </c>
      <c r="BP10" s="141">
        <v>5</v>
      </c>
      <c r="BQ10" s="141">
        <v>0</v>
      </c>
      <c r="BR10" s="141">
        <v>0</v>
      </c>
      <c r="BS10" s="141">
        <v>0</v>
      </c>
      <c r="BT10" s="141">
        <v>74</v>
      </c>
      <c r="BU10" s="141">
        <v>156</v>
      </c>
      <c r="BV10" s="141">
        <v>190</v>
      </c>
      <c r="BW10" s="141">
        <v>98</v>
      </c>
      <c r="BX10" s="141">
        <v>0</v>
      </c>
      <c r="BY10" s="141">
        <v>0</v>
      </c>
      <c r="BZ10" s="141">
        <v>0</v>
      </c>
      <c r="CA10" s="133">
        <f t="shared" si="0"/>
        <v>2104</v>
      </c>
    </row>
    <row r="11" spans="1:79" ht="14.5" x14ac:dyDescent="0.35">
      <c r="A11" s="131" t="s">
        <v>148</v>
      </c>
      <c r="B11" s="141">
        <v>0</v>
      </c>
      <c r="C11" s="141">
        <v>0</v>
      </c>
      <c r="D11" s="141">
        <v>89</v>
      </c>
      <c r="E11" s="141">
        <v>0</v>
      </c>
      <c r="F11" s="141">
        <v>13</v>
      </c>
      <c r="G11" s="141">
        <v>1</v>
      </c>
      <c r="H11" s="141">
        <v>0</v>
      </c>
      <c r="I11" s="141">
        <v>0</v>
      </c>
      <c r="J11" s="141">
        <v>11</v>
      </c>
      <c r="K11" s="141">
        <v>0</v>
      </c>
      <c r="L11" s="141">
        <v>0</v>
      </c>
      <c r="M11" s="141">
        <v>0</v>
      </c>
      <c r="N11" s="141">
        <v>0</v>
      </c>
      <c r="O11" s="141">
        <v>4</v>
      </c>
      <c r="P11" s="141">
        <v>0</v>
      </c>
      <c r="Q11" s="141">
        <v>0</v>
      </c>
      <c r="R11" s="141">
        <v>21</v>
      </c>
      <c r="S11" s="141">
        <v>0</v>
      </c>
      <c r="T11" s="141">
        <v>17</v>
      </c>
      <c r="U11" s="141">
        <v>0</v>
      </c>
      <c r="V11" s="141">
        <v>0</v>
      </c>
      <c r="W11" s="141">
        <v>0</v>
      </c>
      <c r="X11" s="141">
        <v>0</v>
      </c>
      <c r="Y11" s="141">
        <v>21</v>
      </c>
      <c r="Z11" s="141">
        <v>1</v>
      </c>
      <c r="AA11" s="141">
        <v>0</v>
      </c>
      <c r="AB11" s="141">
        <v>0</v>
      </c>
      <c r="AC11" s="141">
        <v>0</v>
      </c>
      <c r="AD11" s="141">
        <v>0</v>
      </c>
      <c r="AE11" s="141">
        <v>1</v>
      </c>
      <c r="AF11" s="141">
        <v>0</v>
      </c>
      <c r="AG11" s="141">
        <v>0</v>
      </c>
      <c r="AH11" s="141">
        <v>0</v>
      </c>
      <c r="AI11" s="141">
        <v>0</v>
      </c>
      <c r="AJ11" s="141">
        <v>0</v>
      </c>
      <c r="AK11" s="141">
        <v>0</v>
      </c>
      <c r="AL11" s="141">
        <v>0</v>
      </c>
      <c r="AM11" s="141">
        <v>0</v>
      </c>
      <c r="AN11" s="141">
        <v>0</v>
      </c>
      <c r="AO11" s="141">
        <v>0</v>
      </c>
      <c r="AP11" s="141">
        <v>2</v>
      </c>
      <c r="AQ11" s="141">
        <v>0</v>
      </c>
      <c r="AR11" s="141">
        <v>0</v>
      </c>
      <c r="AS11" s="141">
        <v>1</v>
      </c>
      <c r="AT11" s="141">
        <v>1</v>
      </c>
      <c r="AU11" s="141">
        <v>6</v>
      </c>
      <c r="AV11" s="141">
        <v>53</v>
      </c>
      <c r="AW11" s="141">
        <v>23</v>
      </c>
      <c r="AX11" s="141">
        <v>10</v>
      </c>
      <c r="AY11" s="141">
        <v>35</v>
      </c>
      <c r="AZ11" s="141">
        <v>13</v>
      </c>
      <c r="BA11" s="141">
        <v>0</v>
      </c>
      <c r="BB11" s="141">
        <v>0</v>
      </c>
      <c r="BC11" s="141">
        <v>0</v>
      </c>
      <c r="BD11" s="141">
        <v>0</v>
      </c>
      <c r="BE11" s="141">
        <v>0</v>
      </c>
      <c r="BF11" s="141">
        <v>18</v>
      </c>
      <c r="BG11" s="141">
        <v>0</v>
      </c>
      <c r="BH11" s="141">
        <v>0</v>
      </c>
      <c r="BI11" s="141">
        <v>9</v>
      </c>
      <c r="BJ11" s="141">
        <v>0</v>
      </c>
      <c r="BK11" s="141">
        <v>0</v>
      </c>
      <c r="BL11" s="141">
        <v>4</v>
      </c>
      <c r="BM11" s="141">
        <v>0</v>
      </c>
      <c r="BN11" s="141">
        <v>0</v>
      </c>
      <c r="BO11" s="141">
        <v>0</v>
      </c>
      <c r="BP11" s="141">
        <v>185</v>
      </c>
      <c r="BQ11" s="141">
        <v>0</v>
      </c>
      <c r="BR11" s="141">
        <v>15</v>
      </c>
      <c r="BS11" s="141">
        <v>71</v>
      </c>
      <c r="BT11" s="141">
        <v>0</v>
      </c>
      <c r="BU11" s="141">
        <v>426</v>
      </c>
      <c r="BV11" s="141">
        <v>292</v>
      </c>
      <c r="BW11" s="141">
        <v>195</v>
      </c>
      <c r="BX11" s="141">
        <v>1</v>
      </c>
      <c r="BY11" s="141">
        <v>7</v>
      </c>
      <c r="BZ11" s="141">
        <v>10</v>
      </c>
      <c r="CA11" s="133">
        <f t="shared" si="0"/>
        <v>1556</v>
      </c>
    </row>
    <row r="12" spans="1:79" ht="14.5" x14ac:dyDescent="0.35">
      <c r="A12" s="131" t="s">
        <v>149</v>
      </c>
      <c r="B12" s="141">
        <v>0</v>
      </c>
      <c r="C12" s="141">
        <v>0</v>
      </c>
      <c r="D12" s="141">
        <v>0</v>
      </c>
      <c r="E12" s="141">
        <v>0</v>
      </c>
      <c r="F12" s="141">
        <v>0</v>
      </c>
      <c r="G12" s="141">
        <v>0</v>
      </c>
      <c r="H12" s="141">
        <v>0</v>
      </c>
      <c r="I12" s="141">
        <v>0</v>
      </c>
      <c r="J12" s="141">
        <v>0</v>
      </c>
      <c r="K12" s="141">
        <v>0</v>
      </c>
      <c r="L12" s="141">
        <v>0</v>
      </c>
      <c r="M12" s="141">
        <v>0</v>
      </c>
      <c r="N12" s="141">
        <v>0</v>
      </c>
      <c r="O12" s="141">
        <v>5</v>
      </c>
      <c r="P12" s="141">
        <v>0</v>
      </c>
      <c r="Q12" s="141">
        <v>0</v>
      </c>
      <c r="R12" s="141">
        <v>0</v>
      </c>
      <c r="S12" s="141">
        <v>0</v>
      </c>
      <c r="T12" s="141">
        <v>0</v>
      </c>
      <c r="U12" s="141">
        <v>0</v>
      </c>
      <c r="V12" s="141">
        <v>0</v>
      </c>
      <c r="W12" s="141">
        <v>0</v>
      </c>
      <c r="X12" s="141">
        <v>0</v>
      </c>
      <c r="Y12" s="141">
        <v>0</v>
      </c>
      <c r="Z12" s="141">
        <v>0</v>
      </c>
      <c r="AA12" s="141">
        <v>0</v>
      </c>
      <c r="AB12" s="141">
        <v>0</v>
      </c>
      <c r="AC12" s="141">
        <v>0</v>
      </c>
      <c r="AD12" s="141">
        <v>0</v>
      </c>
      <c r="AE12" s="141">
        <v>0</v>
      </c>
      <c r="AF12" s="141">
        <v>0</v>
      </c>
      <c r="AG12" s="141">
        <v>0</v>
      </c>
      <c r="AH12" s="141">
        <v>0</v>
      </c>
      <c r="AI12" s="141">
        <v>0</v>
      </c>
      <c r="AJ12" s="141">
        <v>0</v>
      </c>
      <c r="AK12" s="141">
        <v>0</v>
      </c>
      <c r="AL12" s="141">
        <v>0</v>
      </c>
      <c r="AM12" s="141">
        <v>0</v>
      </c>
      <c r="AN12" s="141">
        <v>0</v>
      </c>
      <c r="AO12" s="141">
        <v>0</v>
      </c>
      <c r="AP12" s="141">
        <v>0</v>
      </c>
      <c r="AQ12" s="141">
        <v>0</v>
      </c>
      <c r="AR12" s="141">
        <v>0</v>
      </c>
      <c r="AS12" s="141">
        <v>0</v>
      </c>
      <c r="AT12" s="141">
        <v>0</v>
      </c>
      <c r="AU12" s="141">
        <v>0</v>
      </c>
      <c r="AV12" s="141">
        <v>0</v>
      </c>
      <c r="AW12" s="141">
        <v>0</v>
      </c>
      <c r="AX12" s="141">
        <v>0</v>
      </c>
      <c r="AY12" s="141">
        <v>0</v>
      </c>
      <c r="AZ12" s="141">
        <v>0</v>
      </c>
      <c r="BA12" s="141">
        <v>0</v>
      </c>
      <c r="BB12" s="141">
        <v>0</v>
      </c>
      <c r="BC12" s="141">
        <v>0</v>
      </c>
      <c r="BD12" s="141">
        <v>0</v>
      </c>
      <c r="BE12" s="141">
        <v>0</v>
      </c>
      <c r="BF12" s="141">
        <v>0</v>
      </c>
      <c r="BG12" s="141">
        <v>0</v>
      </c>
      <c r="BH12" s="141">
        <v>0</v>
      </c>
      <c r="BI12" s="141">
        <v>0</v>
      </c>
      <c r="BJ12" s="141">
        <v>0</v>
      </c>
      <c r="BK12" s="141">
        <v>0</v>
      </c>
      <c r="BL12" s="141">
        <v>0</v>
      </c>
      <c r="BM12" s="141">
        <v>0</v>
      </c>
      <c r="BN12" s="141">
        <v>0</v>
      </c>
      <c r="BO12" s="141">
        <v>0</v>
      </c>
      <c r="BP12" s="141">
        <v>0</v>
      </c>
      <c r="BQ12" s="141">
        <v>0</v>
      </c>
      <c r="BR12" s="141">
        <v>0</v>
      </c>
      <c r="BS12" s="141">
        <v>11</v>
      </c>
      <c r="BT12" s="141">
        <v>0</v>
      </c>
      <c r="BU12" s="141">
        <v>83</v>
      </c>
      <c r="BV12" s="141">
        <v>456</v>
      </c>
      <c r="BW12" s="141">
        <v>0</v>
      </c>
      <c r="BX12" s="141">
        <v>0</v>
      </c>
      <c r="BY12" s="141">
        <v>0</v>
      </c>
      <c r="BZ12" s="141">
        <v>0</v>
      </c>
      <c r="CA12" s="133">
        <f t="shared" si="0"/>
        <v>555</v>
      </c>
    </row>
    <row r="13" spans="1:79" ht="14.5" x14ac:dyDescent="0.35">
      <c r="A13" s="131" t="s">
        <v>59</v>
      </c>
      <c r="B13" s="141">
        <v>0</v>
      </c>
      <c r="C13" s="141">
        <v>0</v>
      </c>
      <c r="D13" s="141">
        <v>0</v>
      </c>
      <c r="E13" s="141">
        <v>7</v>
      </c>
      <c r="F13" s="141">
        <v>0</v>
      </c>
      <c r="G13" s="141">
        <v>1</v>
      </c>
      <c r="H13" s="141">
        <v>0</v>
      </c>
      <c r="I13" s="141">
        <v>0</v>
      </c>
      <c r="J13" s="141">
        <v>42</v>
      </c>
      <c r="K13" s="141">
        <v>140</v>
      </c>
      <c r="L13" s="141">
        <v>7</v>
      </c>
      <c r="M13" s="141">
        <v>0</v>
      </c>
      <c r="N13" s="141">
        <v>0</v>
      </c>
      <c r="O13" s="141">
        <v>33</v>
      </c>
      <c r="P13" s="141">
        <v>0</v>
      </c>
      <c r="Q13" s="141">
        <v>0</v>
      </c>
      <c r="R13" s="141">
        <v>3</v>
      </c>
      <c r="S13" s="141">
        <v>6</v>
      </c>
      <c r="T13" s="141">
        <v>0</v>
      </c>
      <c r="U13" s="141">
        <v>0</v>
      </c>
      <c r="V13" s="141">
        <v>0</v>
      </c>
      <c r="W13" s="141">
        <v>0</v>
      </c>
      <c r="X13" s="141">
        <v>0</v>
      </c>
      <c r="Y13" s="141">
        <v>0</v>
      </c>
      <c r="Z13" s="141">
        <v>85</v>
      </c>
      <c r="AA13" s="141">
        <v>0</v>
      </c>
      <c r="AB13" s="141">
        <v>0</v>
      </c>
      <c r="AC13" s="141">
        <v>0</v>
      </c>
      <c r="AD13" s="141">
        <v>0</v>
      </c>
      <c r="AE13" s="141">
        <v>0</v>
      </c>
      <c r="AF13" s="141">
        <v>0</v>
      </c>
      <c r="AG13" s="141">
        <v>0</v>
      </c>
      <c r="AH13" s="141">
        <v>0</v>
      </c>
      <c r="AI13" s="141">
        <v>0</v>
      </c>
      <c r="AJ13" s="141">
        <v>0</v>
      </c>
      <c r="AK13" s="141">
        <v>50</v>
      </c>
      <c r="AL13" s="141">
        <v>0</v>
      </c>
      <c r="AM13" s="141">
        <v>0</v>
      </c>
      <c r="AN13" s="141">
        <v>0</v>
      </c>
      <c r="AO13" s="141">
        <v>0</v>
      </c>
      <c r="AP13" s="141">
        <v>0</v>
      </c>
      <c r="AQ13" s="141">
        <v>0</v>
      </c>
      <c r="AR13" s="141">
        <v>0</v>
      </c>
      <c r="AS13" s="141">
        <v>0</v>
      </c>
      <c r="AT13" s="141">
        <v>0</v>
      </c>
      <c r="AU13" s="141">
        <v>0</v>
      </c>
      <c r="AV13" s="141">
        <v>0</v>
      </c>
      <c r="AW13" s="141">
        <v>0</v>
      </c>
      <c r="AX13" s="141">
        <v>0</v>
      </c>
      <c r="AY13" s="141">
        <v>0</v>
      </c>
      <c r="AZ13" s="141">
        <v>0</v>
      </c>
      <c r="BA13" s="141">
        <v>0</v>
      </c>
      <c r="BB13" s="141">
        <v>0</v>
      </c>
      <c r="BC13" s="141">
        <v>0</v>
      </c>
      <c r="BD13" s="141">
        <v>0</v>
      </c>
      <c r="BE13" s="141">
        <v>0</v>
      </c>
      <c r="BF13" s="141">
        <v>0</v>
      </c>
      <c r="BG13" s="141">
        <v>0</v>
      </c>
      <c r="BH13" s="141">
        <v>0</v>
      </c>
      <c r="BI13" s="141">
        <v>0</v>
      </c>
      <c r="BJ13" s="141">
        <v>0</v>
      </c>
      <c r="BK13" s="141">
        <v>0</v>
      </c>
      <c r="BL13" s="141">
        <v>0</v>
      </c>
      <c r="BM13" s="141">
        <v>0</v>
      </c>
      <c r="BN13" s="141">
        <v>0</v>
      </c>
      <c r="BO13" s="141">
        <v>0</v>
      </c>
      <c r="BP13" s="141">
        <v>6</v>
      </c>
      <c r="BQ13" s="141">
        <v>0</v>
      </c>
      <c r="BR13" s="141">
        <v>4</v>
      </c>
      <c r="BS13" s="141">
        <v>0</v>
      </c>
      <c r="BT13" s="141">
        <v>0</v>
      </c>
      <c r="BU13" s="141">
        <v>80</v>
      </c>
      <c r="BV13" s="141">
        <v>5</v>
      </c>
      <c r="BW13" s="141">
        <v>3</v>
      </c>
      <c r="BX13" s="141">
        <v>0</v>
      </c>
      <c r="BY13" s="141">
        <v>0</v>
      </c>
      <c r="BZ13" s="141">
        <v>0</v>
      </c>
      <c r="CA13" s="133">
        <f t="shared" si="0"/>
        <v>472</v>
      </c>
    </row>
    <row r="14" spans="1:79" ht="14.5" x14ac:dyDescent="0.35">
      <c r="A14" s="131" t="s">
        <v>150</v>
      </c>
      <c r="B14" s="141">
        <v>0</v>
      </c>
      <c r="C14" s="141">
        <v>0</v>
      </c>
      <c r="D14" s="141">
        <v>0</v>
      </c>
      <c r="E14" s="141">
        <v>0</v>
      </c>
      <c r="F14" s="141">
        <v>0</v>
      </c>
      <c r="G14" s="141">
        <v>0</v>
      </c>
      <c r="H14" s="141">
        <v>0</v>
      </c>
      <c r="I14" s="141">
        <v>0</v>
      </c>
      <c r="J14" s="141">
        <v>0</v>
      </c>
      <c r="K14" s="141">
        <v>0</v>
      </c>
      <c r="L14" s="141">
        <v>0</v>
      </c>
      <c r="M14" s="141">
        <v>0</v>
      </c>
      <c r="N14" s="141">
        <v>0</v>
      </c>
      <c r="O14" s="141">
        <v>0</v>
      </c>
      <c r="P14" s="141">
        <v>0</v>
      </c>
      <c r="Q14" s="141">
        <v>0</v>
      </c>
      <c r="R14" s="141">
        <v>0</v>
      </c>
      <c r="S14" s="141">
        <v>0</v>
      </c>
      <c r="T14" s="141">
        <v>0</v>
      </c>
      <c r="U14" s="141">
        <v>0</v>
      </c>
      <c r="V14" s="141">
        <v>0</v>
      </c>
      <c r="W14" s="141">
        <v>0</v>
      </c>
      <c r="X14" s="141">
        <v>0</v>
      </c>
      <c r="Y14" s="141">
        <v>0</v>
      </c>
      <c r="Z14" s="141">
        <v>0</v>
      </c>
      <c r="AA14" s="141">
        <v>0</v>
      </c>
      <c r="AB14" s="141">
        <v>0</v>
      </c>
      <c r="AC14" s="141">
        <v>0</v>
      </c>
      <c r="AD14" s="141">
        <v>0</v>
      </c>
      <c r="AE14" s="141">
        <v>0</v>
      </c>
      <c r="AF14" s="141">
        <v>0</v>
      </c>
      <c r="AG14" s="141">
        <v>0</v>
      </c>
      <c r="AH14" s="141">
        <v>0</v>
      </c>
      <c r="AI14" s="141">
        <v>0</v>
      </c>
      <c r="AJ14" s="141">
        <v>0</v>
      </c>
      <c r="AK14" s="141">
        <v>0</v>
      </c>
      <c r="AL14" s="141">
        <v>0</v>
      </c>
      <c r="AM14" s="141">
        <v>0</v>
      </c>
      <c r="AN14" s="141">
        <v>0</v>
      </c>
      <c r="AO14" s="141">
        <v>0</v>
      </c>
      <c r="AP14" s="141">
        <v>0</v>
      </c>
      <c r="AQ14" s="141">
        <v>0</v>
      </c>
      <c r="AR14" s="141">
        <v>0</v>
      </c>
      <c r="AS14" s="141">
        <v>0</v>
      </c>
      <c r="AT14" s="141">
        <v>0</v>
      </c>
      <c r="AU14" s="141">
        <v>0</v>
      </c>
      <c r="AV14" s="141">
        <v>0</v>
      </c>
      <c r="AW14" s="141">
        <v>0</v>
      </c>
      <c r="AX14" s="141">
        <v>0</v>
      </c>
      <c r="AY14" s="141">
        <v>0</v>
      </c>
      <c r="AZ14" s="141">
        <v>0</v>
      </c>
      <c r="BA14" s="141">
        <v>0</v>
      </c>
      <c r="BB14" s="141">
        <v>0</v>
      </c>
      <c r="BC14" s="141">
        <v>0</v>
      </c>
      <c r="BD14" s="141">
        <v>0</v>
      </c>
      <c r="BE14" s="141">
        <v>0</v>
      </c>
      <c r="BF14" s="141">
        <v>0</v>
      </c>
      <c r="BG14" s="141">
        <v>0</v>
      </c>
      <c r="BH14" s="141">
        <v>0</v>
      </c>
      <c r="BI14" s="141">
        <v>0</v>
      </c>
      <c r="BJ14" s="141">
        <v>0</v>
      </c>
      <c r="BK14" s="141">
        <v>0</v>
      </c>
      <c r="BL14" s="141">
        <v>0</v>
      </c>
      <c r="BM14" s="141">
        <v>0</v>
      </c>
      <c r="BN14" s="141">
        <v>0</v>
      </c>
      <c r="BO14" s="141">
        <v>0</v>
      </c>
      <c r="BP14" s="141">
        <v>0</v>
      </c>
      <c r="BQ14" s="141">
        <v>0</v>
      </c>
      <c r="BR14" s="141">
        <v>0</v>
      </c>
      <c r="BS14" s="141">
        <v>0</v>
      </c>
      <c r="BT14" s="141">
        <v>0</v>
      </c>
      <c r="BU14" s="141">
        <v>353</v>
      </c>
      <c r="BV14" s="141">
        <v>0</v>
      </c>
      <c r="BW14" s="141">
        <v>0</v>
      </c>
      <c r="BX14" s="141">
        <v>0</v>
      </c>
      <c r="BY14" s="141">
        <v>0</v>
      </c>
      <c r="BZ14" s="141">
        <v>0</v>
      </c>
      <c r="CA14" s="133">
        <f t="shared" si="0"/>
        <v>353</v>
      </c>
    </row>
    <row r="15" spans="1:79" ht="14.5" x14ac:dyDescent="0.35">
      <c r="A15" s="131" t="s">
        <v>151</v>
      </c>
      <c r="B15" s="141">
        <v>0</v>
      </c>
      <c r="C15" s="141">
        <v>0</v>
      </c>
      <c r="D15" s="141">
        <v>0</v>
      </c>
      <c r="E15" s="141">
        <v>0</v>
      </c>
      <c r="F15" s="141">
        <v>1</v>
      </c>
      <c r="G15" s="141">
        <v>22</v>
      </c>
      <c r="H15" s="141">
        <v>0</v>
      </c>
      <c r="I15" s="141">
        <v>0</v>
      </c>
      <c r="J15" s="141">
        <v>0</v>
      </c>
      <c r="K15" s="141">
        <v>0</v>
      </c>
      <c r="L15" s="141">
        <v>0</v>
      </c>
      <c r="M15" s="141">
        <v>0</v>
      </c>
      <c r="N15" s="141">
        <v>0</v>
      </c>
      <c r="O15" s="141">
        <v>0</v>
      </c>
      <c r="P15" s="141">
        <v>0</v>
      </c>
      <c r="Q15" s="141">
        <v>0</v>
      </c>
      <c r="R15" s="141">
        <v>2</v>
      </c>
      <c r="S15" s="141">
        <v>0</v>
      </c>
      <c r="T15" s="141">
        <v>0</v>
      </c>
      <c r="U15" s="141">
        <v>0</v>
      </c>
      <c r="V15" s="141">
        <v>0</v>
      </c>
      <c r="W15" s="141">
        <v>0</v>
      </c>
      <c r="X15" s="141">
        <v>0</v>
      </c>
      <c r="Y15" s="141">
        <v>0</v>
      </c>
      <c r="Z15" s="141">
        <v>0</v>
      </c>
      <c r="AA15" s="141">
        <v>0</v>
      </c>
      <c r="AB15" s="141">
        <v>0</v>
      </c>
      <c r="AC15" s="141">
        <v>0</v>
      </c>
      <c r="AD15" s="141">
        <v>0</v>
      </c>
      <c r="AE15" s="141">
        <v>0</v>
      </c>
      <c r="AF15" s="141">
        <v>0</v>
      </c>
      <c r="AG15" s="141">
        <v>0</v>
      </c>
      <c r="AH15" s="141">
        <v>0</v>
      </c>
      <c r="AI15" s="141">
        <v>0</v>
      </c>
      <c r="AJ15" s="141">
        <v>0</v>
      </c>
      <c r="AK15" s="141">
        <v>0</v>
      </c>
      <c r="AL15" s="141">
        <v>0</v>
      </c>
      <c r="AM15" s="141">
        <v>0</v>
      </c>
      <c r="AN15" s="141">
        <v>0</v>
      </c>
      <c r="AO15" s="141">
        <v>0</v>
      </c>
      <c r="AP15" s="141">
        <v>0</v>
      </c>
      <c r="AQ15" s="141">
        <v>0</v>
      </c>
      <c r="AR15" s="141">
        <v>0</v>
      </c>
      <c r="AS15" s="141">
        <v>0</v>
      </c>
      <c r="AT15" s="141">
        <v>0</v>
      </c>
      <c r="AU15" s="141">
        <v>0</v>
      </c>
      <c r="AV15" s="141">
        <v>0</v>
      </c>
      <c r="AW15" s="141">
        <v>0</v>
      </c>
      <c r="AX15" s="141">
        <v>2</v>
      </c>
      <c r="AY15" s="141">
        <v>0</v>
      </c>
      <c r="AZ15" s="141">
        <v>0</v>
      </c>
      <c r="BA15" s="141">
        <v>0</v>
      </c>
      <c r="BB15" s="141">
        <v>0</v>
      </c>
      <c r="BC15" s="141">
        <v>0</v>
      </c>
      <c r="BD15" s="141">
        <v>0</v>
      </c>
      <c r="BE15" s="141">
        <v>0</v>
      </c>
      <c r="BF15" s="141">
        <v>0</v>
      </c>
      <c r="BG15" s="141">
        <v>0</v>
      </c>
      <c r="BH15" s="141">
        <v>0</v>
      </c>
      <c r="BI15" s="141">
        <v>0</v>
      </c>
      <c r="BJ15" s="141">
        <v>0</v>
      </c>
      <c r="BK15" s="141">
        <v>0</v>
      </c>
      <c r="BL15" s="141">
        <v>0</v>
      </c>
      <c r="BM15" s="141">
        <v>0</v>
      </c>
      <c r="BN15" s="141">
        <v>0</v>
      </c>
      <c r="BO15" s="141">
        <v>0</v>
      </c>
      <c r="BP15" s="141">
        <v>165</v>
      </c>
      <c r="BQ15" s="141">
        <v>0</v>
      </c>
      <c r="BR15" s="141">
        <v>0</v>
      </c>
      <c r="BS15" s="141">
        <v>0</v>
      </c>
      <c r="BT15" s="141">
        <v>0</v>
      </c>
      <c r="BU15" s="141">
        <v>78</v>
      </c>
      <c r="BV15" s="141">
        <v>9</v>
      </c>
      <c r="BW15" s="141">
        <v>2</v>
      </c>
      <c r="BX15" s="141">
        <v>0</v>
      </c>
      <c r="BY15" s="141">
        <v>26</v>
      </c>
      <c r="BZ15" s="141">
        <v>1</v>
      </c>
      <c r="CA15" s="133">
        <f t="shared" si="0"/>
        <v>308</v>
      </c>
    </row>
    <row r="16" spans="1:79" ht="14.5" x14ac:dyDescent="0.35">
      <c r="A16" s="131" t="s">
        <v>152</v>
      </c>
      <c r="B16" s="141">
        <v>0</v>
      </c>
      <c r="C16" s="141">
        <v>0</v>
      </c>
      <c r="D16" s="141">
        <v>0</v>
      </c>
      <c r="E16" s="141">
        <v>0</v>
      </c>
      <c r="F16" s="141">
        <v>4</v>
      </c>
      <c r="G16" s="141">
        <v>0</v>
      </c>
      <c r="H16" s="141">
        <v>0</v>
      </c>
      <c r="I16" s="141">
        <v>0</v>
      </c>
      <c r="J16" s="141">
        <v>265</v>
      </c>
      <c r="K16" s="141">
        <v>0</v>
      </c>
      <c r="L16" s="141">
        <v>0</v>
      </c>
      <c r="M16" s="141">
        <v>0</v>
      </c>
      <c r="N16" s="141">
        <v>0</v>
      </c>
      <c r="O16" s="141">
        <v>0</v>
      </c>
      <c r="P16" s="141">
        <v>0</v>
      </c>
      <c r="Q16" s="141">
        <v>0</v>
      </c>
      <c r="R16" s="141">
        <v>0</v>
      </c>
      <c r="S16" s="141">
        <v>0</v>
      </c>
      <c r="T16" s="141">
        <v>0</v>
      </c>
      <c r="U16" s="141">
        <v>0</v>
      </c>
      <c r="V16" s="141">
        <v>9</v>
      </c>
      <c r="W16" s="141">
        <v>0</v>
      </c>
      <c r="X16" s="141">
        <v>0</v>
      </c>
      <c r="Y16" s="141">
        <v>0</v>
      </c>
      <c r="Z16" s="141">
        <v>0</v>
      </c>
      <c r="AA16" s="141">
        <v>0</v>
      </c>
      <c r="AB16" s="141">
        <v>0</v>
      </c>
      <c r="AC16" s="141">
        <v>0</v>
      </c>
      <c r="AD16" s="141">
        <v>0</v>
      </c>
      <c r="AE16" s="141">
        <v>0</v>
      </c>
      <c r="AF16" s="141">
        <v>0</v>
      </c>
      <c r="AG16" s="141">
        <v>0</v>
      </c>
      <c r="AH16" s="141">
        <v>0</v>
      </c>
      <c r="AI16" s="141">
        <v>0</v>
      </c>
      <c r="AJ16" s="141">
        <v>0</v>
      </c>
      <c r="AK16" s="141">
        <v>0</v>
      </c>
      <c r="AL16" s="141">
        <v>0</v>
      </c>
      <c r="AM16" s="141">
        <v>0</v>
      </c>
      <c r="AN16" s="141">
        <v>0</v>
      </c>
      <c r="AO16" s="141">
        <v>0</v>
      </c>
      <c r="AP16" s="141">
        <v>0</v>
      </c>
      <c r="AQ16" s="141">
        <v>0</v>
      </c>
      <c r="AR16" s="141">
        <v>0</v>
      </c>
      <c r="AS16" s="141">
        <v>0</v>
      </c>
      <c r="AT16" s="141">
        <v>0</v>
      </c>
      <c r="AU16" s="141">
        <v>0</v>
      </c>
      <c r="AV16" s="141">
        <v>0</v>
      </c>
      <c r="AW16" s="141">
        <v>0</v>
      </c>
      <c r="AX16" s="141">
        <v>0</v>
      </c>
      <c r="AY16" s="141">
        <v>0</v>
      </c>
      <c r="AZ16" s="141">
        <v>0</v>
      </c>
      <c r="BA16" s="141">
        <v>0</v>
      </c>
      <c r="BB16" s="141">
        <v>0</v>
      </c>
      <c r="BC16" s="141">
        <v>0</v>
      </c>
      <c r="BD16" s="141">
        <v>0</v>
      </c>
      <c r="BE16" s="141">
        <v>0</v>
      </c>
      <c r="BF16" s="141">
        <v>0</v>
      </c>
      <c r="BG16" s="141">
        <v>0</v>
      </c>
      <c r="BH16" s="141">
        <v>0</v>
      </c>
      <c r="BI16" s="141">
        <v>0</v>
      </c>
      <c r="BJ16" s="141">
        <v>0</v>
      </c>
      <c r="BK16" s="141">
        <v>0</v>
      </c>
      <c r="BL16" s="141">
        <v>0</v>
      </c>
      <c r="BM16" s="141">
        <v>0</v>
      </c>
      <c r="BN16" s="141">
        <v>0</v>
      </c>
      <c r="BO16" s="141">
        <v>0</v>
      </c>
      <c r="BP16" s="141">
        <v>0</v>
      </c>
      <c r="BQ16" s="141">
        <v>0</v>
      </c>
      <c r="BR16" s="141">
        <v>0</v>
      </c>
      <c r="BS16" s="141">
        <v>0</v>
      </c>
      <c r="BT16" s="141">
        <v>0</v>
      </c>
      <c r="BU16" s="141">
        <v>0</v>
      </c>
      <c r="BV16" s="141">
        <v>0</v>
      </c>
      <c r="BW16" s="141">
        <v>0</v>
      </c>
      <c r="BX16" s="141">
        <v>0</v>
      </c>
      <c r="BY16" s="141">
        <v>0</v>
      </c>
      <c r="BZ16" s="141">
        <v>0</v>
      </c>
      <c r="CA16" s="133">
        <f t="shared" si="0"/>
        <v>278</v>
      </c>
    </row>
    <row r="17" spans="1:79" ht="14.5" x14ac:dyDescent="0.35">
      <c r="A17" s="131" t="s">
        <v>153</v>
      </c>
      <c r="B17" s="141">
        <v>0</v>
      </c>
      <c r="C17" s="141">
        <v>0</v>
      </c>
      <c r="D17" s="141">
        <v>0</v>
      </c>
      <c r="E17" s="141">
        <v>2</v>
      </c>
      <c r="F17" s="141">
        <v>1</v>
      </c>
      <c r="G17" s="141">
        <v>0</v>
      </c>
      <c r="H17" s="141">
        <v>0</v>
      </c>
      <c r="I17" s="141">
        <v>0</v>
      </c>
      <c r="J17" s="141">
        <v>0</v>
      </c>
      <c r="K17" s="141">
        <v>0</v>
      </c>
      <c r="L17" s="141">
        <v>0</v>
      </c>
      <c r="M17" s="141">
        <v>0</v>
      </c>
      <c r="N17" s="141">
        <v>0</v>
      </c>
      <c r="O17" s="141">
        <v>0</v>
      </c>
      <c r="P17" s="141">
        <v>0</v>
      </c>
      <c r="Q17" s="141">
        <v>0</v>
      </c>
      <c r="R17" s="141">
        <v>0</v>
      </c>
      <c r="S17" s="141">
        <v>0</v>
      </c>
      <c r="T17" s="141">
        <v>0</v>
      </c>
      <c r="U17" s="141">
        <v>0</v>
      </c>
      <c r="V17" s="141">
        <v>0</v>
      </c>
      <c r="W17" s="141">
        <v>0</v>
      </c>
      <c r="X17" s="141">
        <v>0</v>
      </c>
      <c r="Y17" s="141">
        <v>0</v>
      </c>
      <c r="Z17" s="141">
        <v>0</v>
      </c>
      <c r="AA17" s="141">
        <v>0</v>
      </c>
      <c r="AB17" s="141">
        <v>0</v>
      </c>
      <c r="AC17" s="141">
        <v>0</v>
      </c>
      <c r="AD17" s="141">
        <v>0</v>
      </c>
      <c r="AE17" s="141">
        <v>0</v>
      </c>
      <c r="AF17" s="141">
        <v>0</v>
      </c>
      <c r="AG17" s="141">
        <v>0</v>
      </c>
      <c r="AH17" s="141">
        <v>0</v>
      </c>
      <c r="AI17" s="141">
        <v>0</v>
      </c>
      <c r="AJ17" s="141">
        <v>0</v>
      </c>
      <c r="AK17" s="141">
        <v>0</v>
      </c>
      <c r="AL17" s="141">
        <v>0</v>
      </c>
      <c r="AM17" s="141">
        <v>0</v>
      </c>
      <c r="AN17" s="141">
        <v>0</v>
      </c>
      <c r="AO17" s="141">
        <v>0</v>
      </c>
      <c r="AP17" s="141">
        <v>0</v>
      </c>
      <c r="AQ17" s="141">
        <v>0</v>
      </c>
      <c r="AR17" s="141">
        <v>0</v>
      </c>
      <c r="AS17" s="141">
        <v>1</v>
      </c>
      <c r="AT17" s="141">
        <v>0</v>
      </c>
      <c r="AU17" s="141">
        <v>0</v>
      </c>
      <c r="AV17" s="141">
        <v>6</v>
      </c>
      <c r="AW17" s="141">
        <v>3</v>
      </c>
      <c r="AX17" s="141">
        <v>2</v>
      </c>
      <c r="AY17" s="141">
        <v>0</v>
      </c>
      <c r="AZ17" s="141">
        <v>0</v>
      </c>
      <c r="BA17" s="141">
        <v>0</v>
      </c>
      <c r="BB17" s="141">
        <v>0</v>
      </c>
      <c r="BC17" s="141">
        <v>1</v>
      </c>
      <c r="BD17" s="141">
        <v>0</v>
      </c>
      <c r="BE17" s="141">
        <v>0</v>
      </c>
      <c r="BF17" s="141">
        <v>0</v>
      </c>
      <c r="BG17" s="141">
        <v>0</v>
      </c>
      <c r="BH17" s="141">
        <v>0</v>
      </c>
      <c r="BI17" s="141">
        <v>6</v>
      </c>
      <c r="BJ17" s="141">
        <v>0</v>
      </c>
      <c r="BK17" s="141">
        <v>0</v>
      </c>
      <c r="BL17" s="141">
        <v>0</v>
      </c>
      <c r="BM17" s="141">
        <v>0</v>
      </c>
      <c r="BN17" s="141">
        <v>0</v>
      </c>
      <c r="BO17" s="141">
        <v>0</v>
      </c>
      <c r="BP17" s="141">
        <v>0</v>
      </c>
      <c r="BQ17" s="141">
        <v>0</v>
      </c>
      <c r="BR17" s="141">
        <v>56</v>
      </c>
      <c r="BS17" s="141">
        <v>0</v>
      </c>
      <c r="BT17" s="141">
        <v>3</v>
      </c>
      <c r="BU17" s="141">
        <v>107</v>
      </c>
      <c r="BV17" s="141">
        <v>0</v>
      </c>
      <c r="BW17" s="141">
        <v>3</v>
      </c>
      <c r="BX17" s="141">
        <v>0</v>
      </c>
      <c r="BY17" s="141">
        <v>0</v>
      </c>
      <c r="BZ17" s="141">
        <v>0</v>
      </c>
      <c r="CA17" s="133">
        <f t="shared" si="0"/>
        <v>191</v>
      </c>
    </row>
    <row r="18" spans="1:79" ht="14.5" x14ac:dyDescent="0.35">
      <c r="A18" s="131" t="s">
        <v>154</v>
      </c>
      <c r="B18" s="141">
        <v>0</v>
      </c>
      <c r="C18" s="141">
        <v>0</v>
      </c>
      <c r="D18" s="141">
        <v>0</v>
      </c>
      <c r="E18" s="141">
        <v>0</v>
      </c>
      <c r="F18" s="141">
        <v>63</v>
      </c>
      <c r="G18" s="141">
        <v>0</v>
      </c>
      <c r="H18" s="141">
        <v>0</v>
      </c>
      <c r="I18" s="141">
        <v>0</v>
      </c>
      <c r="J18" s="141">
        <v>0</v>
      </c>
      <c r="K18" s="141">
        <v>0</v>
      </c>
      <c r="L18" s="141">
        <v>0</v>
      </c>
      <c r="M18" s="141">
        <v>0</v>
      </c>
      <c r="N18" s="141">
        <v>0</v>
      </c>
      <c r="O18" s="141">
        <v>78</v>
      </c>
      <c r="P18" s="141">
        <v>0</v>
      </c>
      <c r="Q18" s="141">
        <v>0</v>
      </c>
      <c r="R18" s="141">
        <v>0</v>
      </c>
      <c r="S18" s="141">
        <v>0</v>
      </c>
      <c r="T18" s="141">
        <v>0</v>
      </c>
      <c r="U18" s="141">
        <v>0</v>
      </c>
      <c r="V18" s="141">
        <v>0</v>
      </c>
      <c r="W18" s="141">
        <v>0</v>
      </c>
      <c r="X18" s="141">
        <v>0</v>
      </c>
      <c r="Y18" s="141">
        <v>0</v>
      </c>
      <c r="Z18" s="141">
        <v>0</v>
      </c>
      <c r="AA18" s="141">
        <v>0</v>
      </c>
      <c r="AB18" s="141">
        <v>0</v>
      </c>
      <c r="AC18" s="141">
        <v>0</v>
      </c>
      <c r="AD18" s="141">
        <v>0</v>
      </c>
      <c r="AE18" s="141">
        <v>0</v>
      </c>
      <c r="AF18" s="141">
        <v>0</v>
      </c>
      <c r="AG18" s="141">
        <v>0</v>
      </c>
      <c r="AH18" s="141">
        <v>0</v>
      </c>
      <c r="AI18" s="141">
        <v>0</v>
      </c>
      <c r="AJ18" s="141">
        <v>0</v>
      </c>
      <c r="AK18" s="141">
        <v>0</v>
      </c>
      <c r="AL18" s="141">
        <v>0</v>
      </c>
      <c r="AM18" s="141">
        <v>0</v>
      </c>
      <c r="AN18" s="141">
        <v>0</v>
      </c>
      <c r="AO18" s="141">
        <v>0</v>
      </c>
      <c r="AP18" s="141">
        <v>0</v>
      </c>
      <c r="AQ18" s="141">
        <v>0</v>
      </c>
      <c r="AR18" s="141">
        <v>0</v>
      </c>
      <c r="AS18" s="141">
        <v>0</v>
      </c>
      <c r="AT18" s="141">
        <v>0</v>
      </c>
      <c r="AU18" s="141">
        <v>0</v>
      </c>
      <c r="AV18" s="141">
        <v>0</v>
      </c>
      <c r="AW18" s="141">
        <v>0</v>
      </c>
      <c r="AX18" s="141">
        <v>0</v>
      </c>
      <c r="AY18" s="141">
        <v>0</v>
      </c>
      <c r="AZ18" s="141">
        <v>0</v>
      </c>
      <c r="BA18" s="141">
        <v>0</v>
      </c>
      <c r="BB18" s="141">
        <v>0</v>
      </c>
      <c r="BC18" s="141">
        <v>0</v>
      </c>
      <c r="BD18" s="141">
        <v>0</v>
      </c>
      <c r="BE18" s="141">
        <v>0</v>
      </c>
      <c r="BF18" s="141">
        <v>0</v>
      </c>
      <c r="BG18" s="141">
        <v>0</v>
      </c>
      <c r="BH18" s="141">
        <v>0</v>
      </c>
      <c r="BI18" s="141">
        <v>0</v>
      </c>
      <c r="BJ18" s="141">
        <v>0</v>
      </c>
      <c r="BK18" s="141">
        <v>0</v>
      </c>
      <c r="BL18" s="141">
        <v>0</v>
      </c>
      <c r="BM18" s="141">
        <v>0</v>
      </c>
      <c r="BN18" s="141">
        <v>0</v>
      </c>
      <c r="BO18" s="141">
        <v>0</v>
      </c>
      <c r="BP18" s="141">
        <v>0</v>
      </c>
      <c r="BQ18" s="141">
        <v>0</v>
      </c>
      <c r="BR18" s="141">
        <v>0</v>
      </c>
      <c r="BS18" s="141">
        <v>0</v>
      </c>
      <c r="BT18" s="141">
        <v>41</v>
      </c>
      <c r="BU18" s="141">
        <v>0</v>
      </c>
      <c r="BV18" s="141">
        <v>0</v>
      </c>
      <c r="BW18" s="141">
        <v>0</v>
      </c>
      <c r="BX18" s="141">
        <v>0</v>
      </c>
      <c r="BY18" s="141">
        <v>0</v>
      </c>
      <c r="BZ18" s="141">
        <v>0</v>
      </c>
      <c r="CA18" s="133">
        <f t="shared" si="0"/>
        <v>182</v>
      </c>
    </row>
    <row r="19" spans="1:79" ht="14.5" x14ac:dyDescent="0.35">
      <c r="A19" s="131" t="s">
        <v>155</v>
      </c>
      <c r="B19" s="141">
        <v>0</v>
      </c>
      <c r="C19" s="141">
        <v>0</v>
      </c>
      <c r="D19" s="141">
        <v>0</v>
      </c>
      <c r="E19" s="141">
        <v>0</v>
      </c>
      <c r="F19" s="141">
        <v>0</v>
      </c>
      <c r="G19" s="141">
        <v>0</v>
      </c>
      <c r="H19" s="141">
        <v>0</v>
      </c>
      <c r="I19" s="141">
        <v>0</v>
      </c>
      <c r="J19" s="141">
        <v>0</v>
      </c>
      <c r="K19" s="141">
        <v>0</v>
      </c>
      <c r="L19" s="141">
        <v>0</v>
      </c>
      <c r="M19" s="141">
        <v>0</v>
      </c>
      <c r="N19" s="141">
        <v>0</v>
      </c>
      <c r="O19" s="141">
        <v>0</v>
      </c>
      <c r="P19" s="141">
        <v>0</v>
      </c>
      <c r="Q19" s="141">
        <v>0</v>
      </c>
      <c r="R19" s="141">
        <v>0</v>
      </c>
      <c r="S19" s="141">
        <v>0</v>
      </c>
      <c r="T19" s="141">
        <v>0</v>
      </c>
      <c r="U19" s="141">
        <v>0</v>
      </c>
      <c r="V19" s="141">
        <v>0</v>
      </c>
      <c r="W19" s="141">
        <v>0</v>
      </c>
      <c r="X19" s="141">
        <v>0</v>
      </c>
      <c r="Y19" s="141">
        <v>0</v>
      </c>
      <c r="Z19" s="141">
        <v>0</v>
      </c>
      <c r="AA19" s="141">
        <v>0</v>
      </c>
      <c r="AB19" s="141">
        <v>0</v>
      </c>
      <c r="AC19" s="141">
        <v>0</v>
      </c>
      <c r="AD19" s="141">
        <v>0</v>
      </c>
      <c r="AE19" s="141">
        <v>0</v>
      </c>
      <c r="AF19" s="141">
        <v>0</v>
      </c>
      <c r="AG19" s="141">
        <v>0</v>
      </c>
      <c r="AH19" s="141">
        <v>0</v>
      </c>
      <c r="AI19" s="141">
        <v>0</v>
      </c>
      <c r="AJ19" s="141">
        <v>0</v>
      </c>
      <c r="AK19" s="141">
        <v>0</v>
      </c>
      <c r="AL19" s="141">
        <v>0</v>
      </c>
      <c r="AM19" s="141">
        <v>0</v>
      </c>
      <c r="AN19" s="141">
        <v>0</v>
      </c>
      <c r="AO19" s="141">
        <v>0</v>
      </c>
      <c r="AP19" s="141">
        <v>0</v>
      </c>
      <c r="AQ19" s="141">
        <v>0</v>
      </c>
      <c r="AR19" s="141">
        <v>0</v>
      </c>
      <c r="AS19" s="141">
        <v>0</v>
      </c>
      <c r="AT19" s="141">
        <v>0</v>
      </c>
      <c r="AU19" s="141">
        <v>0</v>
      </c>
      <c r="AV19" s="141">
        <v>0</v>
      </c>
      <c r="AW19" s="141">
        <v>0</v>
      </c>
      <c r="AX19" s="141">
        <v>0</v>
      </c>
      <c r="AY19" s="141">
        <v>0</v>
      </c>
      <c r="AZ19" s="141">
        <v>0</v>
      </c>
      <c r="BA19" s="141">
        <v>0</v>
      </c>
      <c r="BB19" s="141">
        <v>0</v>
      </c>
      <c r="BC19" s="141">
        <v>0</v>
      </c>
      <c r="BD19" s="141">
        <v>0</v>
      </c>
      <c r="BE19" s="141">
        <v>0</v>
      </c>
      <c r="BF19" s="141">
        <v>0</v>
      </c>
      <c r="BG19" s="141">
        <v>0</v>
      </c>
      <c r="BH19" s="141">
        <v>0</v>
      </c>
      <c r="BI19" s="141">
        <v>0</v>
      </c>
      <c r="BJ19" s="141">
        <v>0</v>
      </c>
      <c r="BK19" s="141">
        <v>0</v>
      </c>
      <c r="BL19" s="141">
        <v>0</v>
      </c>
      <c r="BM19" s="141">
        <v>0</v>
      </c>
      <c r="BN19" s="141">
        <v>0</v>
      </c>
      <c r="BO19" s="141">
        <v>0</v>
      </c>
      <c r="BP19" s="141">
        <v>0</v>
      </c>
      <c r="BQ19" s="141">
        <v>0</v>
      </c>
      <c r="BR19" s="141">
        <v>0</v>
      </c>
      <c r="BS19" s="141">
        <v>126</v>
      </c>
      <c r="BT19" s="141">
        <v>0</v>
      </c>
      <c r="BU19" s="141">
        <v>37</v>
      </c>
      <c r="BV19" s="141">
        <v>0</v>
      </c>
      <c r="BW19" s="141">
        <v>0</v>
      </c>
      <c r="BX19" s="141">
        <v>0</v>
      </c>
      <c r="BY19" s="141">
        <v>6</v>
      </c>
      <c r="BZ19" s="141">
        <v>0</v>
      </c>
      <c r="CA19" s="133">
        <f t="shared" si="0"/>
        <v>169</v>
      </c>
    </row>
    <row r="20" spans="1:79" ht="14.5" x14ac:dyDescent="0.35">
      <c r="A20" s="131" t="s">
        <v>156</v>
      </c>
      <c r="B20" s="141">
        <v>0</v>
      </c>
      <c r="C20" s="141">
        <v>0</v>
      </c>
      <c r="D20" s="141">
        <v>0</v>
      </c>
      <c r="E20" s="141">
        <v>0</v>
      </c>
      <c r="F20" s="141">
        <v>0</v>
      </c>
      <c r="G20" s="141">
        <v>0</v>
      </c>
      <c r="H20" s="141">
        <v>0</v>
      </c>
      <c r="I20" s="141">
        <v>0</v>
      </c>
      <c r="J20" s="141">
        <v>0</v>
      </c>
      <c r="K20" s="141">
        <v>0</v>
      </c>
      <c r="L20" s="141">
        <v>0</v>
      </c>
      <c r="M20" s="141">
        <v>0</v>
      </c>
      <c r="N20" s="141">
        <v>0</v>
      </c>
      <c r="O20" s="141">
        <v>8</v>
      </c>
      <c r="P20" s="141">
        <v>0</v>
      </c>
      <c r="Q20" s="141">
        <v>0</v>
      </c>
      <c r="R20" s="141">
        <v>0</v>
      </c>
      <c r="S20" s="141">
        <v>0</v>
      </c>
      <c r="T20" s="141">
        <v>0</v>
      </c>
      <c r="U20" s="141">
        <v>0</v>
      </c>
      <c r="V20" s="141">
        <v>0</v>
      </c>
      <c r="W20" s="141">
        <v>0</v>
      </c>
      <c r="X20" s="141">
        <v>0</v>
      </c>
      <c r="Y20" s="141">
        <v>0</v>
      </c>
      <c r="Z20" s="141">
        <v>0</v>
      </c>
      <c r="AA20" s="141">
        <v>0</v>
      </c>
      <c r="AB20" s="141">
        <v>0</v>
      </c>
      <c r="AC20" s="141">
        <v>0</v>
      </c>
      <c r="AD20" s="141">
        <v>0</v>
      </c>
      <c r="AE20" s="141">
        <v>0</v>
      </c>
      <c r="AF20" s="141">
        <v>0</v>
      </c>
      <c r="AG20" s="141">
        <v>0</v>
      </c>
      <c r="AH20" s="141">
        <v>0</v>
      </c>
      <c r="AI20" s="141">
        <v>0</v>
      </c>
      <c r="AJ20" s="141">
        <v>0</v>
      </c>
      <c r="AK20" s="141">
        <v>0</v>
      </c>
      <c r="AL20" s="141">
        <v>0</v>
      </c>
      <c r="AM20" s="141">
        <v>0</v>
      </c>
      <c r="AN20" s="141">
        <v>0</v>
      </c>
      <c r="AO20" s="141">
        <v>0</v>
      </c>
      <c r="AP20" s="141">
        <v>0</v>
      </c>
      <c r="AQ20" s="141">
        <v>0</v>
      </c>
      <c r="AR20" s="141">
        <v>0</v>
      </c>
      <c r="AS20" s="141">
        <v>0</v>
      </c>
      <c r="AT20" s="141">
        <v>0</v>
      </c>
      <c r="AU20" s="141">
        <v>0</v>
      </c>
      <c r="AV20" s="141">
        <v>0</v>
      </c>
      <c r="AW20" s="141">
        <v>0</v>
      </c>
      <c r="AX20" s="141">
        <v>0</v>
      </c>
      <c r="AY20" s="141">
        <v>0</v>
      </c>
      <c r="AZ20" s="141">
        <v>0</v>
      </c>
      <c r="BA20" s="141">
        <v>0</v>
      </c>
      <c r="BB20" s="141">
        <v>0</v>
      </c>
      <c r="BC20" s="141">
        <v>0</v>
      </c>
      <c r="BD20" s="141">
        <v>0</v>
      </c>
      <c r="BE20" s="141">
        <v>0</v>
      </c>
      <c r="BF20" s="141">
        <v>0</v>
      </c>
      <c r="BG20" s="141">
        <v>0</v>
      </c>
      <c r="BH20" s="141">
        <v>0</v>
      </c>
      <c r="BI20" s="141">
        <v>0</v>
      </c>
      <c r="BJ20" s="141">
        <v>0</v>
      </c>
      <c r="BK20" s="141">
        <v>0</v>
      </c>
      <c r="BL20" s="141">
        <v>0</v>
      </c>
      <c r="BM20" s="141">
        <v>0</v>
      </c>
      <c r="BN20" s="141">
        <v>0</v>
      </c>
      <c r="BO20" s="141">
        <v>0</v>
      </c>
      <c r="BP20" s="141">
        <v>0</v>
      </c>
      <c r="BQ20" s="141">
        <v>0</v>
      </c>
      <c r="BR20" s="141">
        <v>77</v>
      </c>
      <c r="BS20" s="141">
        <v>0</v>
      </c>
      <c r="BT20" s="141">
        <v>0</v>
      </c>
      <c r="BU20" s="141">
        <v>79</v>
      </c>
      <c r="BV20" s="141">
        <v>0</v>
      </c>
      <c r="BW20" s="141">
        <v>0</v>
      </c>
      <c r="BX20" s="141">
        <v>0</v>
      </c>
      <c r="BY20" s="141">
        <v>0</v>
      </c>
      <c r="BZ20" s="141">
        <v>0</v>
      </c>
      <c r="CA20" s="133">
        <f t="shared" si="0"/>
        <v>164</v>
      </c>
    </row>
    <row r="21" spans="1:79" ht="14.5" x14ac:dyDescent="0.35">
      <c r="A21" s="131" t="s">
        <v>157</v>
      </c>
      <c r="B21" s="141">
        <v>0</v>
      </c>
      <c r="C21" s="141">
        <v>0</v>
      </c>
      <c r="D21" s="141">
        <v>0</v>
      </c>
      <c r="E21" s="141">
        <v>0</v>
      </c>
      <c r="F21" s="141">
        <v>0</v>
      </c>
      <c r="G21" s="141">
        <v>39</v>
      </c>
      <c r="H21" s="141">
        <v>0</v>
      </c>
      <c r="I21" s="141">
        <v>0</v>
      </c>
      <c r="J21" s="141">
        <v>5</v>
      </c>
      <c r="K21" s="141">
        <v>0</v>
      </c>
      <c r="L21" s="141">
        <v>0</v>
      </c>
      <c r="M21" s="141">
        <v>0</v>
      </c>
      <c r="N21" s="141">
        <v>0</v>
      </c>
      <c r="O21" s="141">
        <v>4</v>
      </c>
      <c r="P21" s="141">
        <v>0</v>
      </c>
      <c r="Q21" s="141">
        <v>0</v>
      </c>
      <c r="R21" s="141">
        <v>0</v>
      </c>
      <c r="S21" s="141">
        <v>0</v>
      </c>
      <c r="T21" s="141">
        <v>0</v>
      </c>
      <c r="U21" s="141">
        <v>0</v>
      </c>
      <c r="V21" s="141">
        <v>0</v>
      </c>
      <c r="W21" s="141">
        <v>0</v>
      </c>
      <c r="X21" s="141">
        <v>0</v>
      </c>
      <c r="Y21" s="141">
        <v>0</v>
      </c>
      <c r="Z21" s="141">
        <v>0</v>
      </c>
      <c r="AA21" s="141">
        <v>0</v>
      </c>
      <c r="AB21" s="141">
        <v>0</v>
      </c>
      <c r="AC21" s="141">
        <v>0</v>
      </c>
      <c r="AD21" s="141">
        <v>0</v>
      </c>
      <c r="AE21" s="141">
        <v>0</v>
      </c>
      <c r="AF21" s="141">
        <v>0</v>
      </c>
      <c r="AG21" s="141">
        <v>0</v>
      </c>
      <c r="AH21" s="141">
        <v>0</v>
      </c>
      <c r="AI21" s="141">
        <v>0</v>
      </c>
      <c r="AJ21" s="141">
        <v>0</v>
      </c>
      <c r="AK21" s="141">
        <v>0</v>
      </c>
      <c r="AL21" s="141">
        <v>0</v>
      </c>
      <c r="AM21" s="141">
        <v>0</v>
      </c>
      <c r="AN21" s="141">
        <v>0</v>
      </c>
      <c r="AO21" s="141">
        <v>0</v>
      </c>
      <c r="AP21" s="141">
        <v>0</v>
      </c>
      <c r="AQ21" s="141">
        <v>0</v>
      </c>
      <c r="AR21" s="141">
        <v>0</v>
      </c>
      <c r="AS21" s="141">
        <v>0</v>
      </c>
      <c r="AT21" s="141">
        <v>0</v>
      </c>
      <c r="AU21" s="141">
        <v>0</v>
      </c>
      <c r="AV21" s="141">
        <v>0</v>
      </c>
      <c r="AW21" s="141">
        <v>0</v>
      </c>
      <c r="AX21" s="141">
        <v>0</v>
      </c>
      <c r="AY21" s="141">
        <v>0</v>
      </c>
      <c r="AZ21" s="141">
        <v>0</v>
      </c>
      <c r="BA21" s="141">
        <v>0</v>
      </c>
      <c r="BB21" s="141">
        <v>0</v>
      </c>
      <c r="BC21" s="141">
        <v>0</v>
      </c>
      <c r="BD21" s="141">
        <v>0</v>
      </c>
      <c r="BE21" s="141">
        <v>0</v>
      </c>
      <c r="BF21" s="141">
        <v>0</v>
      </c>
      <c r="BG21" s="141">
        <v>0</v>
      </c>
      <c r="BH21" s="141">
        <v>0</v>
      </c>
      <c r="BI21" s="141">
        <v>0</v>
      </c>
      <c r="BJ21" s="141">
        <v>0</v>
      </c>
      <c r="BK21" s="141">
        <v>0</v>
      </c>
      <c r="BL21" s="141">
        <v>0</v>
      </c>
      <c r="BM21" s="141">
        <v>0</v>
      </c>
      <c r="BN21" s="141">
        <v>0</v>
      </c>
      <c r="BO21" s="141">
        <v>0</v>
      </c>
      <c r="BP21" s="141">
        <v>0</v>
      </c>
      <c r="BQ21" s="141">
        <v>0</v>
      </c>
      <c r="BR21" s="141">
        <v>0</v>
      </c>
      <c r="BS21" s="141">
        <v>0</v>
      </c>
      <c r="BT21" s="141">
        <v>0</v>
      </c>
      <c r="BU21" s="141">
        <v>0</v>
      </c>
      <c r="BV21" s="141">
        <v>109</v>
      </c>
      <c r="BW21" s="141">
        <v>0</v>
      </c>
      <c r="BX21" s="141">
        <v>0</v>
      </c>
      <c r="BY21" s="141">
        <v>0</v>
      </c>
      <c r="BZ21" s="141">
        <v>0</v>
      </c>
      <c r="CA21" s="133">
        <f t="shared" si="0"/>
        <v>157</v>
      </c>
    </row>
    <row r="22" spans="1:79" ht="14.5" x14ac:dyDescent="0.35">
      <c r="A22" s="131" t="s">
        <v>158</v>
      </c>
      <c r="B22" s="141">
        <v>0</v>
      </c>
      <c r="C22" s="141">
        <v>0</v>
      </c>
      <c r="D22" s="141">
        <v>0</v>
      </c>
      <c r="E22" s="141">
        <v>0</v>
      </c>
      <c r="F22" s="141">
        <v>0</v>
      </c>
      <c r="G22" s="141">
        <v>0</v>
      </c>
      <c r="H22" s="141">
        <v>0</v>
      </c>
      <c r="I22" s="141">
        <v>0</v>
      </c>
      <c r="J22" s="141">
        <v>0</v>
      </c>
      <c r="K22" s="141">
        <v>0</v>
      </c>
      <c r="L22" s="141">
        <v>0</v>
      </c>
      <c r="M22" s="141">
        <v>0</v>
      </c>
      <c r="N22" s="141">
        <v>0</v>
      </c>
      <c r="O22" s="141">
        <v>81</v>
      </c>
      <c r="P22" s="141">
        <v>0</v>
      </c>
      <c r="Q22" s="141">
        <v>0</v>
      </c>
      <c r="R22" s="141">
        <v>0</v>
      </c>
      <c r="S22" s="141">
        <v>0</v>
      </c>
      <c r="T22" s="141">
        <v>0</v>
      </c>
      <c r="U22" s="141">
        <v>0</v>
      </c>
      <c r="V22" s="141">
        <v>0</v>
      </c>
      <c r="W22" s="141">
        <v>0</v>
      </c>
      <c r="X22" s="141">
        <v>0</v>
      </c>
      <c r="Y22" s="141">
        <v>0</v>
      </c>
      <c r="Z22" s="141">
        <v>0</v>
      </c>
      <c r="AA22" s="141">
        <v>0</v>
      </c>
      <c r="AB22" s="141">
        <v>0</v>
      </c>
      <c r="AC22" s="141">
        <v>0</v>
      </c>
      <c r="AD22" s="141">
        <v>0</v>
      </c>
      <c r="AE22" s="141">
        <v>0</v>
      </c>
      <c r="AF22" s="141">
        <v>0</v>
      </c>
      <c r="AG22" s="141">
        <v>0</v>
      </c>
      <c r="AH22" s="141">
        <v>0</v>
      </c>
      <c r="AI22" s="141">
        <v>0</v>
      </c>
      <c r="AJ22" s="141">
        <v>0</v>
      </c>
      <c r="AK22" s="141">
        <v>0</v>
      </c>
      <c r="AL22" s="141">
        <v>0</v>
      </c>
      <c r="AM22" s="141">
        <v>0</v>
      </c>
      <c r="AN22" s="141">
        <v>0</v>
      </c>
      <c r="AO22" s="141">
        <v>0</v>
      </c>
      <c r="AP22" s="141">
        <v>0</v>
      </c>
      <c r="AQ22" s="141">
        <v>0</v>
      </c>
      <c r="AR22" s="141">
        <v>0</v>
      </c>
      <c r="AS22" s="141">
        <v>0</v>
      </c>
      <c r="AT22" s="141">
        <v>0</v>
      </c>
      <c r="AU22" s="141">
        <v>0</v>
      </c>
      <c r="AV22" s="141">
        <v>0</v>
      </c>
      <c r="AW22" s="141">
        <v>0</v>
      </c>
      <c r="AX22" s="141">
        <v>0</v>
      </c>
      <c r="AY22" s="141">
        <v>0</v>
      </c>
      <c r="AZ22" s="141">
        <v>0</v>
      </c>
      <c r="BA22" s="141">
        <v>0</v>
      </c>
      <c r="BB22" s="141">
        <v>0</v>
      </c>
      <c r="BC22" s="141">
        <v>0</v>
      </c>
      <c r="BD22" s="141">
        <v>0</v>
      </c>
      <c r="BE22" s="141">
        <v>0</v>
      </c>
      <c r="BF22" s="141">
        <v>0</v>
      </c>
      <c r="BG22" s="141">
        <v>0</v>
      </c>
      <c r="BH22" s="141">
        <v>0</v>
      </c>
      <c r="BI22" s="141">
        <v>0</v>
      </c>
      <c r="BJ22" s="141">
        <v>0</v>
      </c>
      <c r="BK22" s="141">
        <v>0</v>
      </c>
      <c r="BL22" s="141">
        <v>0</v>
      </c>
      <c r="BM22" s="141">
        <v>0</v>
      </c>
      <c r="BN22" s="141">
        <v>0</v>
      </c>
      <c r="BO22" s="141">
        <v>0</v>
      </c>
      <c r="BP22" s="141">
        <v>0</v>
      </c>
      <c r="BQ22" s="141">
        <v>0</v>
      </c>
      <c r="BR22" s="141">
        <v>0</v>
      </c>
      <c r="BS22" s="141">
        <v>0</v>
      </c>
      <c r="BT22" s="141">
        <v>0</v>
      </c>
      <c r="BU22" s="141">
        <v>0</v>
      </c>
      <c r="BV22" s="141">
        <v>1</v>
      </c>
      <c r="BW22" s="141">
        <v>0</v>
      </c>
      <c r="BX22" s="141">
        <v>0</v>
      </c>
      <c r="BY22" s="141">
        <v>0</v>
      </c>
      <c r="BZ22" s="141">
        <v>0</v>
      </c>
      <c r="CA22" s="133">
        <f t="shared" si="0"/>
        <v>82</v>
      </c>
    </row>
    <row r="23" spans="1:79" ht="14.5" x14ac:dyDescent="0.35">
      <c r="A23" s="131" t="s">
        <v>159</v>
      </c>
      <c r="B23" s="141">
        <v>0</v>
      </c>
      <c r="C23" s="141">
        <v>0</v>
      </c>
      <c r="D23" s="141">
        <v>0</v>
      </c>
      <c r="E23" s="141">
        <v>0</v>
      </c>
      <c r="F23" s="141">
        <v>0</v>
      </c>
      <c r="G23" s="141">
        <v>0</v>
      </c>
      <c r="H23" s="141">
        <v>0</v>
      </c>
      <c r="I23" s="141">
        <v>0</v>
      </c>
      <c r="J23" s="141">
        <v>0</v>
      </c>
      <c r="K23" s="141">
        <v>0</v>
      </c>
      <c r="L23" s="141">
        <v>0</v>
      </c>
      <c r="M23" s="141">
        <v>0</v>
      </c>
      <c r="N23" s="141">
        <v>0</v>
      </c>
      <c r="O23" s="141">
        <v>0</v>
      </c>
      <c r="P23" s="141">
        <v>0</v>
      </c>
      <c r="Q23" s="141">
        <v>0</v>
      </c>
      <c r="R23" s="141">
        <v>0</v>
      </c>
      <c r="S23" s="141">
        <v>0</v>
      </c>
      <c r="T23" s="141">
        <v>0</v>
      </c>
      <c r="U23" s="141">
        <v>0</v>
      </c>
      <c r="V23" s="141">
        <v>0</v>
      </c>
      <c r="W23" s="141">
        <v>0</v>
      </c>
      <c r="X23" s="141">
        <v>0</v>
      </c>
      <c r="Y23" s="141">
        <v>0</v>
      </c>
      <c r="Z23" s="141">
        <v>0</v>
      </c>
      <c r="AA23" s="141">
        <v>0</v>
      </c>
      <c r="AB23" s="141">
        <v>0</v>
      </c>
      <c r="AC23" s="141">
        <v>0</v>
      </c>
      <c r="AD23" s="141">
        <v>0</v>
      </c>
      <c r="AE23" s="141">
        <v>0</v>
      </c>
      <c r="AF23" s="141">
        <v>0</v>
      </c>
      <c r="AG23" s="141">
        <v>0</v>
      </c>
      <c r="AH23" s="141">
        <v>0</v>
      </c>
      <c r="AI23" s="141">
        <v>0</v>
      </c>
      <c r="AJ23" s="141">
        <v>0</v>
      </c>
      <c r="AK23" s="141">
        <v>0</v>
      </c>
      <c r="AL23" s="141">
        <v>0</v>
      </c>
      <c r="AM23" s="141">
        <v>0</v>
      </c>
      <c r="AN23" s="141">
        <v>0</v>
      </c>
      <c r="AO23" s="141">
        <v>0</v>
      </c>
      <c r="AP23" s="141">
        <v>0</v>
      </c>
      <c r="AQ23" s="141">
        <v>0</v>
      </c>
      <c r="AR23" s="141">
        <v>0</v>
      </c>
      <c r="AS23" s="141">
        <v>0</v>
      </c>
      <c r="AT23" s="141">
        <v>0</v>
      </c>
      <c r="AU23" s="141">
        <v>0</v>
      </c>
      <c r="AV23" s="141">
        <v>0</v>
      </c>
      <c r="AW23" s="141">
        <v>0</v>
      </c>
      <c r="AX23" s="141">
        <v>0</v>
      </c>
      <c r="AY23" s="141">
        <v>0</v>
      </c>
      <c r="AZ23" s="141">
        <v>0</v>
      </c>
      <c r="BA23" s="141">
        <v>0</v>
      </c>
      <c r="BB23" s="141">
        <v>0</v>
      </c>
      <c r="BC23" s="141">
        <v>0</v>
      </c>
      <c r="BD23" s="141">
        <v>0</v>
      </c>
      <c r="BE23" s="141">
        <v>0</v>
      </c>
      <c r="BF23" s="141">
        <v>0</v>
      </c>
      <c r="BG23" s="141">
        <v>0</v>
      </c>
      <c r="BH23" s="141">
        <v>0</v>
      </c>
      <c r="BI23" s="141">
        <v>0</v>
      </c>
      <c r="BJ23" s="141">
        <v>0</v>
      </c>
      <c r="BK23" s="141">
        <v>0</v>
      </c>
      <c r="BL23" s="141">
        <v>0</v>
      </c>
      <c r="BM23" s="141">
        <v>0</v>
      </c>
      <c r="BN23" s="141">
        <v>0</v>
      </c>
      <c r="BO23" s="141">
        <v>0</v>
      </c>
      <c r="BP23" s="141">
        <v>0</v>
      </c>
      <c r="BQ23" s="141">
        <v>0</v>
      </c>
      <c r="BR23" s="141">
        <v>0</v>
      </c>
      <c r="BS23" s="141">
        <v>0</v>
      </c>
      <c r="BT23" s="141">
        <v>0</v>
      </c>
      <c r="BU23" s="141">
        <v>68</v>
      </c>
      <c r="BV23" s="141">
        <v>0</v>
      </c>
      <c r="BW23" s="141">
        <v>0</v>
      </c>
      <c r="BX23" s="141">
        <v>0</v>
      </c>
      <c r="BY23" s="141">
        <v>0</v>
      </c>
      <c r="BZ23" s="141">
        <v>0</v>
      </c>
      <c r="CA23" s="133">
        <f t="shared" si="0"/>
        <v>68</v>
      </c>
    </row>
    <row r="24" spans="1:79" ht="14.5" x14ac:dyDescent="0.35">
      <c r="A24" s="131" t="s">
        <v>160</v>
      </c>
      <c r="B24" s="141">
        <v>0</v>
      </c>
      <c r="C24" s="141">
        <v>0</v>
      </c>
      <c r="D24" s="141">
        <v>0</v>
      </c>
      <c r="E24" s="141">
        <v>1</v>
      </c>
      <c r="F24" s="141">
        <v>0</v>
      </c>
      <c r="G24" s="141">
        <v>0</v>
      </c>
      <c r="H24" s="141">
        <v>0</v>
      </c>
      <c r="I24" s="141">
        <v>0</v>
      </c>
      <c r="J24" s="141">
        <v>1</v>
      </c>
      <c r="K24" s="141">
        <v>0</v>
      </c>
      <c r="L24" s="141">
        <v>0</v>
      </c>
      <c r="M24" s="141">
        <v>0</v>
      </c>
      <c r="N24" s="141">
        <v>0</v>
      </c>
      <c r="O24" s="141">
        <v>0</v>
      </c>
      <c r="P24" s="141">
        <v>0</v>
      </c>
      <c r="Q24" s="141">
        <v>0</v>
      </c>
      <c r="R24" s="141">
        <v>0</v>
      </c>
      <c r="S24" s="141">
        <v>0</v>
      </c>
      <c r="T24" s="141">
        <v>0</v>
      </c>
      <c r="U24" s="141">
        <v>0</v>
      </c>
      <c r="V24" s="141">
        <v>0</v>
      </c>
      <c r="W24" s="141">
        <v>0</v>
      </c>
      <c r="X24" s="141">
        <v>0</v>
      </c>
      <c r="Y24" s="141">
        <v>0</v>
      </c>
      <c r="Z24" s="141">
        <v>0</v>
      </c>
      <c r="AA24" s="141">
        <v>0</v>
      </c>
      <c r="AB24" s="141">
        <v>0</v>
      </c>
      <c r="AC24" s="141">
        <v>0</v>
      </c>
      <c r="AD24" s="141">
        <v>0</v>
      </c>
      <c r="AE24" s="141">
        <v>0</v>
      </c>
      <c r="AF24" s="141">
        <v>0</v>
      </c>
      <c r="AG24" s="141">
        <v>0</v>
      </c>
      <c r="AH24" s="141">
        <v>0</v>
      </c>
      <c r="AI24" s="141">
        <v>0</v>
      </c>
      <c r="AJ24" s="141">
        <v>0</v>
      </c>
      <c r="AK24" s="141">
        <v>0</v>
      </c>
      <c r="AL24" s="141">
        <v>0</v>
      </c>
      <c r="AM24" s="141">
        <v>0</v>
      </c>
      <c r="AN24" s="141">
        <v>0</v>
      </c>
      <c r="AO24" s="141">
        <v>0</v>
      </c>
      <c r="AP24" s="141">
        <v>0</v>
      </c>
      <c r="AQ24" s="141">
        <v>0</v>
      </c>
      <c r="AR24" s="141">
        <v>0</v>
      </c>
      <c r="AS24" s="141">
        <v>0</v>
      </c>
      <c r="AT24" s="141">
        <v>0</v>
      </c>
      <c r="AU24" s="141">
        <v>0</v>
      </c>
      <c r="AV24" s="141">
        <v>0</v>
      </c>
      <c r="AW24" s="141">
        <v>0</v>
      </c>
      <c r="AX24" s="141">
        <v>0</v>
      </c>
      <c r="AY24" s="141">
        <v>0</v>
      </c>
      <c r="AZ24" s="141">
        <v>0</v>
      </c>
      <c r="BA24" s="141">
        <v>1</v>
      </c>
      <c r="BB24" s="141">
        <v>0</v>
      </c>
      <c r="BC24" s="141">
        <v>0</v>
      </c>
      <c r="BD24" s="141">
        <v>0</v>
      </c>
      <c r="BE24" s="141">
        <v>0</v>
      </c>
      <c r="BF24" s="141">
        <v>0</v>
      </c>
      <c r="BG24" s="141">
        <v>0</v>
      </c>
      <c r="BH24" s="141">
        <v>0</v>
      </c>
      <c r="BI24" s="141">
        <v>0</v>
      </c>
      <c r="BJ24" s="141">
        <v>0</v>
      </c>
      <c r="BK24" s="141">
        <v>0</v>
      </c>
      <c r="BL24" s="141">
        <v>0</v>
      </c>
      <c r="BM24" s="141">
        <v>0</v>
      </c>
      <c r="BN24" s="141">
        <v>0</v>
      </c>
      <c r="BO24" s="141">
        <v>0</v>
      </c>
      <c r="BP24" s="141">
        <v>10</v>
      </c>
      <c r="BQ24" s="141">
        <v>0</v>
      </c>
      <c r="BR24" s="141">
        <v>0</v>
      </c>
      <c r="BS24" s="141">
        <v>0</v>
      </c>
      <c r="BT24" s="141">
        <v>0</v>
      </c>
      <c r="BU24" s="141">
        <v>0</v>
      </c>
      <c r="BV24" s="141">
        <v>35</v>
      </c>
      <c r="BW24" s="141">
        <v>0</v>
      </c>
      <c r="BX24" s="141">
        <v>0</v>
      </c>
      <c r="BY24" s="141">
        <v>0</v>
      </c>
      <c r="BZ24" s="141">
        <v>1</v>
      </c>
      <c r="CA24" s="133">
        <f t="shared" si="0"/>
        <v>49</v>
      </c>
    </row>
    <row r="25" spans="1:79" ht="14.5" x14ac:dyDescent="0.35">
      <c r="A25" s="131" t="s">
        <v>161</v>
      </c>
      <c r="B25" s="141">
        <v>0</v>
      </c>
      <c r="C25" s="141">
        <v>0</v>
      </c>
      <c r="D25" s="141">
        <v>0</v>
      </c>
      <c r="E25" s="141">
        <v>0</v>
      </c>
      <c r="F25" s="141">
        <v>0</v>
      </c>
      <c r="G25" s="141">
        <v>0</v>
      </c>
      <c r="H25" s="141">
        <v>14</v>
      </c>
      <c r="I25" s="141">
        <v>0</v>
      </c>
      <c r="J25" s="141">
        <v>0</v>
      </c>
      <c r="K25" s="141">
        <v>0</v>
      </c>
      <c r="L25" s="141">
        <v>0</v>
      </c>
      <c r="M25" s="141">
        <v>0</v>
      </c>
      <c r="N25" s="141">
        <v>0</v>
      </c>
      <c r="O25" s="141">
        <v>0</v>
      </c>
      <c r="P25" s="141">
        <v>0</v>
      </c>
      <c r="Q25" s="141">
        <v>0</v>
      </c>
      <c r="R25" s="141">
        <v>0</v>
      </c>
      <c r="S25" s="141">
        <v>0</v>
      </c>
      <c r="T25" s="141">
        <v>0</v>
      </c>
      <c r="U25" s="141">
        <v>0</v>
      </c>
      <c r="V25" s="141">
        <v>0</v>
      </c>
      <c r="W25" s="141">
        <v>0</v>
      </c>
      <c r="X25" s="141">
        <v>0</v>
      </c>
      <c r="Y25" s="141">
        <v>0</v>
      </c>
      <c r="Z25" s="141">
        <v>0</v>
      </c>
      <c r="AA25" s="141">
        <v>0</v>
      </c>
      <c r="AB25" s="141">
        <v>0</v>
      </c>
      <c r="AC25" s="141">
        <v>0</v>
      </c>
      <c r="AD25" s="141">
        <v>0</v>
      </c>
      <c r="AE25" s="141">
        <v>0</v>
      </c>
      <c r="AF25" s="141">
        <v>0</v>
      </c>
      <c r="AG25" s="141">
        <v>0</v>
      </c>
      <c r="AH25" s="141">
        <v>0</v>
      </c>
      <c r="AI25" s="141">
        <v>0</v>
      </c>
      <c r="AJ25" s="141">
        <v>0</v>
      </c>
      <c r="AK25" s="141">
        <v>0</v>
      </c>
      <c r="AL25" s="141">
        <v>0</v>
      </c>
      <c r="AM25" s="141">
        <v>0</v>
      </c>
      <c r="AN25" s="141">
        <v>0</v>
      </c>
      <c r="AO25" s="141">
        <v>0</v>
      </c>
      <c r="AP25" s="141">
        <v>0</v>
      </c>
      <c r="AQ25" s="141">
        <v>0</v>
      </c>
      <c r="AR25" s="141">
        <v>20</v>
      </c>
      <c r="AS25" s="141">
        <v>0</v>
      </c>
      <c r="AT25" s="141">
        <v>0</v>
      </c>
      <c r="AU25" s="141">
        <v>0</v>
      </c>
      <c r="AV25" s="141">
        <v>0</v>
      </c>
      <c r="AW25" s="141">
        <v>0</v>
      </c>
      <c r="AX25" s="141">
        <v>0</v>
      </c>
      <c r="AY25" s="141">
        <v>0</v>
      </c>
      <c r="AZ25" s="141">
        <v>0</v>
      </c>
      <c r="BA25" s="141">
        <v>0</v>
      </c>
      <c r="BB25" s="141">
        <v>0</v>
      </c>
      <c r="BC25" s="141">
        <v>0</v>
      </c>
      <c r="BD25" s="141">
        <v>0</v>
      </c>
      <c r="BE25" s="141">
        <v>0</v>
      </c>
      <c r="BF25" s="141">
        <v>0</v>
      </c>
      <c r="BG25" s="141">
        <v>0</v>
      </c>
      <c r="BH25" s="141">
        <v>0</v>
      </c>
      <c r="BI25" s="141">
        <v>0</v>
      </c>
      <c r="BJ25" s="141">
        <v>0</v>
      </c>
      <c r="BK25" s="141">
        <v>0</v>
      </c>
      <c r="BL25" s="141">
        <v>0</v>
      </c>
      <c r="BM25" s="141">
        <v>0</v>
      </c>
      <c r="BN25" s="141">
        <v>0</v>
      </c>
      <c r="BO25" s="141">
        <v>0</v>
      </c>
      <c r="BP25" s="141">
        <v>0</v>
      </c>
      <c r="BQ25" s="141">
        <v>0</v>
      </c>
      <c r="BR25" s="141">
        <v>0</v>
      </c>
      <c r="BS25" s="141">
        <v>0</v>
      </c>
      <c r="BT25" s="141">
        <v>0</v>
      </c>
      <c r="BU25" s="141">
        <v>0</v>
      </c>
      <c r="BV25" s="141">
        <v>0</v>
      </c>
      <c r="BW25" s="141">
        <v>0</v>
      </c>
      <c r="BX25" s="141">
        <v>0</v>
      </c>
      <c r="BY25" s="141">
        <v>0</v>
      </c>
      <c r="BZ25" s="141">
        <v>0</v>
      </c>
      <c r="CA25" s="133">
        <f t="shared" si="0"/>
        <v>34</v>
      </c>
    </row>
    <row r="26" spans="1:79" ht="14.5" x14ac:dyDescent="0.35">
      <c r="A26" s="131" t="s">
        <v>162</v>
      </c>
      <c r="B26" s="141">
        <v>0</v>
      </c>
      <c r="C26" s="141">
        <v>0</v>
      </c>
      <c r="D26" s="141">
        <v>0</v>
      </c>
      <c r="E26" s="141">
        <v>0</v>
      </c>
      <c r="F26" s="141">
        <v>0</v>
      </c>
      <c r="G26" s="141">
        <v>10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1">
        <v>0</v>
      </c>
      <c r="AK26" s="141">
        <v>0</v>
      </c>
      <c r="AL26" s="141">
        <v>0</v>
      </c>
      <c r="AM26" s="141">
        <v>16</v>
      </c>
      <c r="AN26" s="141">
        <v>0</v>
      </c>
      <c r="AO26" s="141">
        <v>0</v>
      </c>
      <c r="AP26" s="141">
        <v>0</v>
      </c>
      <c r="AQ26" s="141">
        <v>0</v>
      </c>
      <c r="AR26" s="141">
        <v>0</v>
      </c>
      <c r="AS26" s="141">
        <v>0</v>
      </c>
      <c r="AT26" s="141">
        <v>0</v>
      </c>
      <c r="AU26" s="141">
        <v>0</v>
      </c>
      <c r="AV26" s="141">
        <v>0</v>
      </c>
      <c r="AW26" s="141">
        <v>0</v>
      </c>
      <c r="AX26" s="141">
        <v>0</v>
      </c>
      <c r="AY26" s="141">
        <v>0</v>
      </c>
      <c r="AZ26" s="141">
        <v>0</v>
      </c>
      <c r="BA26" s="141">
        <v>0</v>
      </c>
      <c r="BB26" s="141">
        <v>0</v>
      </c>
      <c r="BC26" s="141">
        <v>0</v>
      </c>
      <c r="BD26" s="141">
        <v>0</v>
      </c>
      <c r="BE26" s="141">
        <v>0</v>
      </c>
      <c r="BF26" s="141">
        <v>0</v>
      </c>
      <c r="BG26" s="141">
        <v>0</v>
      </c>
      <c r="BH26" s="141">
        <v>0</v>
      </c>
      <c r="BI26" s="141">
        <v>0</v>
      </c>
      <c r="BJ26" s="141">
        <v>0</v>
      </c>
      <c r="BK26" s="141">
        <v>0</v>
      </c>
      <c r="BL26" s="141">
        <v>0</v>
      </c>
      <c r="BM26" s="141">
        <v>0</v>
      </c>
      <c r="BN26" s="141">
        <v>0</v>
      </c>
      <c r="BO26" s="141">
        <v>0</v>
      </c>
      <c r="BP26" s="141">
        <v>0</v>
      </c>
      <c r="BQ26" s="141">
        <v>0</v>
      </c>
      <c r="BR26" s="141">
        <v>0</v>
      </c>
      <c r="BS26" s="141">
        <v>0</v>
      </c>
      <c r="BT26" s="141">
        <v>0</v>
      </c>
      <c r="BU26" s="141">
        <v>0</v>
      </c>
      <c r="BV26" s="141">
        <v>0</v>
      </c>
      <c r="BW26" s="141">
        <v>0</v>
      </c>
      <c r="BX26" s="141">
        <v>0</v>
      </c>
      <c r="BY26" s="141">
        <v>0</v>
      </c>
      <c r="BZ26" s="141">
        <v>0</v>
      </c>
      <c r="CA26" s="133">
        <f t="shared" si="0"/>
        <v>26</v>
      </c>
    </row>
    <row r="27" spans="1:79" ht="14.5" x14ac:dyDescent="0.35">
      <c r="A27" s="131" t="s">
        <v>163</v>
      </c>
      <c r="B27" s="141">
        <v>0</v>
      </c>
      <c r="C27" s="141">
        <v>0</v>
      </c>
      <c r="D27" s="141">
        <v>0</v>
      </c>
      <c r="E27" s="141">
        <v>0</v>
      </c>
      <c r="F27" s="141">
        <v>5</v>
      </c>
      <c r="G27" s="141">
        <v>0</v>
      </c>
      <c r="H27" s="141">
        <v>0</v>
      </c>
      <c r="I27" s="141">
        <v>0</v>
      </c>
      <c r="J27" s="141">
        <v>0</v>
      </c>
      <c r="K27" s="141">
        <v>0</v>
      </c>
      <c r="L27" s="141">
        <v>0</v>
      </c>
      <c r="M27" s="141">
        <v>0</v>
      </c>
      <c r="N27" s="141">
        <v>0</v>
      </c>
      <c r="O27" s="141">
        <v>0</v>
      </c>
      <c r="P27" s="141">
        <v>0</v>
      </c>
      <c r="Q27" s="141">
        <v>0</v>
      </c>
      <c r="R27" s="141">
        <v>0</v>
      </c>
      <c r="S27" s="141">
        <v>0</v>
      </c>
      <c r="T27" s="141">
        <v>0</v>
      </c>
      <c r="U27" s="141">
        <v>0</v>
      </c>
      <c r="V27" s="141">
        <v>0</v>
      </c>
      <c r="W27" s="141">
        <v>0</v>
      </c>
      <c r="X27" s="141">
        <v>0</v>
      </c>
      <c r="Y27" s="141">
        <v>0</v>
      </c>
      <c r="Z27" s="141">
        <v>0</v>
      </c>
      <c r="AA27" s="141">
        <v>0</v>
      </c>
      <c r="AB27" s="141">
        <v>0</v>
      </c>
      <c r="AC27" s="141">
        <v>0</v>
      </c>
      <c r="AD27" s="141">
        <v>0</v>
      </c>
      <c r="AE27" s="141">
        <v>0</v>
      </c>
      <c r="AF27" s="141">
        <v>0</v>
      </c>
      <c r="AG27" s="141">
        <v>0</v>
      </c>
      <c r="AH27" s="141">
        <v>0</v>
      </c>
      <c r="AI27" s="141">
        <v>0</v>
      </c>
      <c r="AJ27" s="141">
        <v>0</v>
      </c>
      <c r="AK27" s="141">
        <v>0</v>
      </c>
      <c r="AL27" s="141">
        <v>0</v>
      </c>
      <c r="AM27" s="141">
        <v>0</v>
      </c>
      <c r="AN27" s="141">
        <v>0</v>
      </c>
      <c r="AO27" s="141">
        <v>0</v>
      </c>
      <c r="AP27" s="141">
        <v>0</v>
      </c>
      <c r="AQ27" s="141">
        <v>0</v>
      </c>
      <c r="AR27" s="141">
        <v>0</v>
      </c>
      <c r="AS27" s="141">
        <v>0</v>
      </c>
      <c r="AT27" s="141">
        <v>0</v>
      </c>
      <c r="AU27" s="141">
        <v>0</v>
      </c>
      <c r="AV27" s="141">
        <v>0</v>
      </c>
      <c r="AW27" s="141">
        <v>0</v>
      </c>
      <c r="AX27" s="141">
        <v>0</v>
      </c>
      <c r="AY27" s="141">
        <v>0</v>
      </c>
      <c r="AZ27" s="141">
        <v>0</v>
      </c>
      <c r="BA27" s="141">
        <v>0</v>
      </c>
      <c r="BB27" s="141">
        <v>0</v>
      </c>
      <c r="BC27" s="141">
        <v>0</v>
      </c>
      <c r="BD27" s="141">
        <v>0</v>
      </c>
      <c r="BE27" s="141">
        <v>0</v>
      </c>
      <c r="BF27" s="141">
        <v>0</v>
      </c>
      <c r="BG27" s="141">
        <v>0</v>
      </c>
      <c r="BH27" s="141">
        <v>0</v>
      </c>
      <c r="BI27" s="141">
        <v>0</v>
      </c>
      <c r="BJ27" s="141">
        <v>0</v>
      </c>
      <c r="BK27" s="141">
        <v>0</v>
      </c>
      <c r="BL27" s="141">
        <v>0</v>
      </c>
      <c r="BM27" s="141">
        <v>0</v>
      </c>
      <c r="BN27" s="141">
        <v>0</v>
      </c>
      <c r="BO27" s="141">
        <v>0</v>
      </c>
      <c r="BP27" s="141">
        <v>0</v>
      </c>
      <c r="BQ27" s="141">
        <v>0</v>
      </c>
      <c r="BR27" s="141">
        <v>0</v>
      </c>
      <c r="BS27" s="141">
        <v>0</v>
      </c>
      <c r="BT27" s="141">
        <v>0</v>
      </c>
      <c r="BU27" s="141">
        <v>20</v>
      </c>
      <c r="BV27" s="141">
        <v>0</v>
      </c>
      <c r="BW27" s="141">
        <v>0</v>
      </c>
      <c r="BX27" s="141">
        <v>0</v>
      </c>
      <c r="BY27" s="141">
        <v>0</v>
      </c>
      <c r="BZ27" s="141">
        <v>0</v>
      </c>
      <c r="CA27" s="133">
        <f t="shared" si="0"/>
        <v>25</v>
      </c>
    </row>
    <row r="28" spans="1:79" ht="14.5" x14ac:dyDescent="0.35">
      <c r="A28" s="131" t="s">
        <v>164</v>
      </c>
      <c r="B28" s="141">
        <v>0</v>
      </c>
      <c r="C28" s="141">
        <v>0</v>
      </c>
      <c r="D28" s="141">
        <v>0</v>
      </c>
      <c r="E28" s="141">
        <v>0</v>
      </c>
      <c r="F28" s="141">
        <v>16</v>
      </c>
      <c r="G28" s="141">
        <v>0</v>
      </c>
      <c r="H28" s="141">
        <v>0</v>
      </c>
      <c r="I28" s="141">
        <v>0</v>
      </c>
      <c r="J28" s="141">
        <v>0</v>
      </c>
      <c r="K28" s="141">
        <v>0</v>
      </c>
      <c r="L28" s="141">
        <v>0</v>
      </c>
      <c r="M28" s="141">
        <v>0</v>
      </c>
      <c r="N28" s="141">
        <v>0</v>
      </c>
      <c r="O28" s="141">
        <v>4</v>
      </c>
      <c r="P28" s="141">
        <v>0</v>
      </c>
      <c r="Q28" s="141">
        <v>0</v>
      </c>
      <c r="R28" s="141">
        <v>0</v>
      </c>
      <c r="S28" s="141">
        <v>0</v>
      </c>
      <c r="T28" s="141">
        <v>0</v>
      </c>
      <c r="U28" s="141">
        <v>0</v>
      </c>
      <c r="V28" s="141">
        <v>0</v>
      </c>
      <c r="W28" s="141">
        <v>0</v>
      </c>
      <c r="X28" s="141">
        <v>0</v>
      </c>
      <c r="Y28" s="141">
        <v>0</v>
      </c>
      <c r="Z28" s="141">
        <v>0</v>
      </c>
      <c r="AA28" s="141">
        <v>0</v>
      </c>
      <c r="AB28" s="141">
        <v>0</v>
      </c>
      <c r="AC28" s="141">
        <v>0</v>
      </c>
      <c r="AD28" s="141">
        <v>0</v>
      </c>
      <c r="AE28" s="141">
        <v>0</v>
      </c>
      <c r="AF28" s="141">
        <v>0</v>
      </c>
      <c r="AG28" s="141">
        <v>0</v>
      </c>
      <c r="AH28" s="141">
        <v>0</v>
      </c>
      <c r="AI28" s="141">
        <v>0</v>
      </c>
      <c r="AJ28" s="141">
        <v>0</v>
      </c>
      <c r="AK28" s="141">
        <v>0</v>
      </c>
      <c r="AL28" s="141">
        <v>0</v>
      </c>
      <c r="AM28" s="141">
        <v>0</v>
      </c>
      <c r="AN28" s="141">
        <v>0</v>
      </c>
      <c r="AO28" s="141">
        <v>0</v>
      </c>
      <c r="AP28" s="141">
        <v>0</v>
      </c>
      <c r="AQ28" s="141">
        <v>0</v>
      </c>
      <c r="AR28" s="141">
        <v>0</v>
      </c>
      <c r="AS28" s="141">
        <v>0</v>
      </c>
      <c r="AT28" s="141">
        <v>0</v>
      </c>
      <c r="AU28" s="141">
        <v>0</v>
      </c>
      <c r="AV28" s="141">
        <v>0</v>
      </c>
      <c r="AW28" s="141">
        <v>0</v>
      </c>
      <c r="AX28" s="141">
        <v>0</v>
      </c>
      <c r="AY28" s="141">
        <v>0</v>
      </c>
      <c r="AZ28" s="141">
        <v>0</v>
      </c>
      <c r="BA28" s="141">
        <v>0</v>
      </c>
      <c r="BB28" s="141">
        <v>0</v>
      </c>
      <c r="BC28" s="141">
        <v>0</v>
      </c>
      <c r="BD28" s="141">
        <v>0</v>
      </c>
      <c r="BE28" s="141">
        <v>0</v>
      </c>
      <c r="BF28" s="141">
        <v>0</v>
      </c>
      <c r="BG28" s="141">
        <v>0</v>
      </c>
      <c r="BH28" s="141">
        <v>0</v>
      </c>
      <c r="BI28" s="141">
        <v>0</v>
      </c>
      <c r="BJ28" s="141">
        <v>0</v>
      </c>
      <c r="BK28" s="141">
        <v>0</v>
      </c>
      <c r="BL28" s="141">
        <v>0</v>
      </c>
      <c r="BM28" s="141">
        <v>0</v>
      </c>
      <c r="BN28" s="141">
        <v>0</v>
      </c>
      <c r="BO28" s="141">
        <v>0</v>
      </c>
      <c r="BP28" s="141">
        <v>0</v>
      </c>
      <c r="BQ28" s="141">
        <v>0</v>
      </c>
      <c r="BR28" s="141">
        <v>0</v>
      </c>
      <c r="BS28" s="141">
        <v>0</v>
      </c>
      <c r="BT28" s="141">
        <v>0</v>
      </c>
      <c r="BU28" s="141">
        <v>0</v>
      </c>
      <c r="BV28" s="141">
        <v>0</v>
      </c>
      <c r="BW28" s="141">
        <v>0</v>
      </c>
      <c r="BX28" s="141">
        <v>0</v>
      </c>
      <c r="BY28" s="141">
        <v>0</v>
      </c>
      <c r="BZ28" s="141">
        <v>0</v>
      </c>
      <c r="CA28" s="133">
        <f t="shared" si="0"/>
        <v>20</v>
      </c>
    </row>
    <row r="29" spans="1:79" ht="14.5" x14ac:dyDescent="0.35">
      <c r="A29" s="131" t="s">
        <v>165</v>
      </c>
      <c r="B29" s="141">
        <v>0</v>
      </c>
      <c r="C29" s="141">
        <v>0</v>
      </c>
      <c r="D29" s="141">
        <v>0</v>
      </c>
      <c r="E29" s="141">
        <v>0</v>
      </c>
      <c r="F29" s="141">
        <v>0</v>
      </c>
      <c r="G29" s="141">
        <v>0</v>
      </c>
      <c r="H29" s="141">
        <v>0</v>
      </c>
      <c r="I29" s="141">
        <v>0</v>
      </c>
      <c r="J29" s="141">
        <v>0</v>
      </c>
      <c r="K29" s="141">
        <v>0</v>
      </c>
      <c r="L29" s="141">
        <v>0</v>
      </c>
      <c r="M29" s="141">
        <v>0</v>
      </c>
      <c r="N29" s="141">
        <v>0</v>
      </c>
      <c r="O29" s="141">
        <v>0</v>
      </c>
      <c r="P29" s="141">
        <v>0</v>
      </c>
      <c r="Q29" s="141">
        <v>0</v>
      </c>
      <c r="R29" s="141">
        <v>0</v>
      </c>
      <c r="S29" s="141">
        <v>0</v>
      </c>
      <c r="T29" s="141">
        <v>0</v>
      </c>
      <c r="U29" s="141">
        <v>0</v>
      </c>
      <c r="V29" s="141">
        <v>0</v>
      </c>
      <c r="W29" s="141">
        <v>0</v>
      </c>
      <c r="X29" s="141">
        <v>0</v>
      </c>
      <c r="Y29" s="141">
        <v>0</v>
      </c>
      <c r="Z29" s="141">
        <v>0</v>
      </c>
      <c r="AA29" s="141">
        <v>0</v>
      </c>
      <c r="AB29" s="141">
        <v>0</v>
      </c>
      <c r="AC29" s="141">
        <v>0</v>
      </c>
      <c r="AD29" s="141">
        <v>0</v>
      </c>
      <c r="AE29" s="141">
        <v>0</v>
      </c>
      <c r="AF29" s="141">
        <v>0</v>
      </c>
      <c r="AG29" s="141">
        <v>0</v>
      </c>
      <c r="AH29" s="141">
        <v>0</v>
      </c>
      <c r="AI29" s="141">
        <v>0</v>
      </c>
      <c r="AJ29" s="141">
        <v>0</v>
      </c>
      <c r="AK29" s="141">
        <v>0</v>
      </c>
      <c r="AL29" s="141">
        <v>0</v>
      </c>
      <c r="AM29" s="141">
        <v>0</v>
      </c>
      <c r="AN29" s="141">
        <v>0</v>
      </c>
      <c r="AO29" s="141">
        <v>0</v>
      </c>
      <c r="AP29" s="141">
        <v>0</v>
      </c>
      <c r="AQ29" s="141">
        <v>0</v>
      </c>
      <c r="AR29" s="141">
        <v>0</v>
      </c>
      <c r="AS29" s="141">
        <v>0</v>
      </c>
      <c r="AT29" s="141">
        <v>0</v>
      </c>
      <c r="AU29" s="141">
        <v>0</v>
      </c>
      <c r="AV29" s="141">
        <v>0</v>
      </c>
      <c r="AW29" s="141">
        <v>0</v>
      </c>
      <c r="AX29" s="141">
        <v>0</v>
      </c>
      <c r="AY29" s="141">
        <v>0</v>
      </c>
      <c r="AZ29" s="141">
        <v>0</v>
      </c>
      <c r="BA29" s="141">
        <v>0</v>
      </c>
      <c r="BB29" s="141">
        <v>0</v>
      </c>
      <c r="BC29" s="141">
        <v>0</v>
      </c>
      <c r="BD29" s="141">
        <v>0</v>
      </c>
      <c r="BE29" s="141">
        <v>0</v>
      </c>
      <c r="BF29" s="141">
        <v>0</v>
      </c>
      <c r="BG29" s="141">
        <v>0</v>
      </c>
      <c r="BH29" s="141">
        <v>0</v>
      </c>
      <c r="BI29" s="141">
        <v>0</v>
      </c>
      <c r="BJ29" s="141">
        <v>0</v>
      </c>
      <c r="BK29" s="141">
        <v>0</v>
      </c>
      <c r="BL29" s="141">
        <v>0</v>
      </c>
      <c r="BM29" s="141">
        <v>0</v>
      </c>
      <c r="BN29" s="141">
        <v>0</v>
      </c>
      <c r="BO29" s="141">
        <v>0</v>
      </c>
      <c r="BP29" s="141">
        <v>0</v>
      </c>
      <c r="BQ29" s="141">
        <v>0</v>
      </c>
      <c r="BR29" s="141">
        <v>0</v>
      </c>
      <c r="BS29" s="141">
        <v>0</v>
      </c>
      <c r="BT29" s="141">
        <v>0</v>
      </c>
      <c r="BU29" s="141">
        <v>0</v>
      </c>
      <c r="BV29" s="141">
        <v>0</v>
      </c>
      <c r="BW29" s="141">
        <v>6</v>
      </c>
      <c r="BX29" s="141">
        <v>0</v>
      </c>
      <c r="BY29" s="141">
        <v>7</v>
      </c>
      <c r="BZ29" s="141">
        <v>0</v>
      </c>
      <c r="CA29" s="133">
        <f t="shared" si="0"/>
        <v>13</v>
      </c>
    </row>
    <row r="30" spans="1:79" ht="14.5" x14ac:dyDescent="0.35">
      <c r="A30" s="131" t="s">
        <v>166</v>
      </c>
      <c r="B30" s="141">
        <v>0</v>
      </c>
      <c r="C30" s="141">
        <v>0</v>
      </c>
      <c r="D30" s="141">
        <v>0</v>
      </c>
      <c r="E30" s="141">
        <v>0</v>
      </c>
      <c r="F30" s="141">
        <v>0</v>
      </c>
      <c r="G30" s="141">
        <v>0</v>
      </c>
      <c r="H30" s="141">
        <v>0</v>
      </c>
      <c r="I30" s="141">
        <v>0</v>
      </c>
      <c r="J30" s="141">
        <v>0</v>
      </c>
      <c r="K30" s="141">
        <v>0</v>
      </c>
      <c r="L30" s="141">
        <v>0</v>
      </c>
      <c r="M30" s="141">
        <v>0</v>
      </c>
      <c r="N30" s="141">
        <v>0</v>
      </c>
      <c r="O30" s="141">
        <v>0</v>
      </c>
      <c r="P30" s="141">
        <v>0</v>
      </c>
      <c r="Q30" s="141">
        <v>0</v>
      </c>
      <c r="R30" s="141">
        <v>0</v>
      </c>
      <c r="S30" s="141">
        <v>0</v>
      </c>
      <c r="T30" s="141">
        <v>0</v>
      </c>
      <c r="U30" s="141">
        <v>0</v>
      </c>
      <c r="V30" s="141">
        <v>0</v>
      </c>
      <c r="W30" s="141">
        <v>0</v>
      </c>
      <c r="X30" s="141">
        <v>0</v>
      </c>
      <c r="Y30" s="141">
        <v>0</v>
      </c>
      <c r="Z30" s="141">
        <v>0</v>
      </c>
      <c r="AA30" s="141">
        <v>0</v>
      </c>
      <c r="AB30" s="141">
        <v>0</v>
      </c>
      <c r="AC30" s="141">
        <v>0</v>
      </c>
      <c r="AD30" s="141">
        <v>0</v>
      </c>
      <c r="AE30" s="141">
        <v>0</v>
      </c>
      <c r="AF30" s="141">
        <v>0</v>
      </c>
      <c r="AG30" s="141">
        <v>0</v>
      </c>
      <c r="AH30" s="141">
        <v>0</v>
      </c>
      <c r="AI30" s="141">
        <v>0</v>
      </c>
      <c r="AJ30" s="141">
        <v>0</v>
      </c>
      <c r="AK30" s="141">
        <v>0</v>
      </c>
      <c r="AL30" s="141">
        <v>0</v>
      </c>
      <c r="AM30" s="141">
        <v>0</v>
      </c>
      <c r="AN30" s="141">
        <v>0</v>
      </c>
      <c r="AO30" s="141">
        <v>0</v>
      </c>
      <c r="AP30" s="141">
        <v>0</v>
      </c>
      <c r="AQ30" s="141">
        <v>0</v>
      </c>
      <c r="AR30" s="141">
        <v>0</v>
      </c>
      <c r="AS30" s="141">
        <v>0</v>
      </c>
      <c r="AT30" s="141">
        <v>0</v>
      </c>
      <c r="AU30" s="141">
        <v>0</v>
      </c>
      <c r="AV30" s="141">
        <v>0</v>
      </c>
      <c r="AW30" s="141">
        <v>0</v>
      </c>
      <c r="AX30" s="141">
        <v>0</v>
      </c>
      <c r="AY30" s="141">
        <v>0</v>
      </c>
      <c r="AZ30" s="141">
        <v>0</v>
      </c>
      <c r="BA30" s="141">
        <v>0</v>
      </c>
      <c r="BB30" s="141">
        <v>0</v>
      </c>
      <c r="BC30" s="141">
        <v>0</v>
      </c>
      <c r="BD30" s="141">
        <v>0</v>
      </c>
      <c r="BE30" s="141">
        <v>0</v>
      </c>
      <c r="BF30" s="141">
        <v>0</v>
      </c>
      <c r="BG30" s="141">
        <v>0</v>
      </c>
      <c r="BH30" s="141">
        <v>0</v>
      </c>
      <c r="BI30" s="141">
        <v>0</v>
      </c>
      <c r="BJ30" s="141">
        <v>0</v>
      </c>
      <c r="BK30" s="141">
        <v>0</v>
      </c>
      <c r="BL30" s="141">
        <v>0</v>
      </c>
      <c r="BM30" s="141">
        <v>0</v>
      </c>
      <c r="BN30" s="141">
        <v>0</v>
      </c>
      <c r="BO30" s="141">
        <v>0</v>
      </c>
      <c r="BP30" s="141">
        <v>0</v>
      </c>
      <c r="BQ30" s="141">
        <v>0</v>
      </c>
      <c r="BR30" s="141">
        <v>0</v>
      </c>
      <c r="BS30" s="141">
        <v>0</v>
      </c>
      <c r="BT30" s="141">
        <v>0</v>
      </c>
      <c r="BU30" s="141">
        <v>0</v>
      </c>
      <c r="BV30" s="141">
        <v>4</v>
      </c>
      <c r="BW30" s="141">
        <v>0</v>
      </c>
      <c r="BX30" s="141">
        <v>0</v>
      </c>
      <c r="BY30" s="141">
        <v>0</v>
      </c>
      <c r="BZ30" s="141">
        <v>0</v>
      </c>
      <c r="CA30" s="133">
        <f t="shared" si="0"/>
        <v>4</v>
      </c>
    </row>
    <row r="31" spans="1:79" ht="14.5" x14ac:dyDescent="0.35">
      <c r="A31" s="131" t="s">
        <v>167</v>
      </c>
      <c r="B31" s="141">
        <v>0</v>
      </c>
      <c r="C31" s="141">
        <v>0</v>
      </c>
      <c r="D31" s="141">
        <v>0</v>
      </c>
      <c r="E31" s="141">
        <v>0</v>
      </c>
      <c r="F31" s="141">
        <v>0</v>
      </c>
      <c r="G31" s="141">
        <v>0</v>
      </c>
      <c r="H31" s="141">
        <v>0</v>
      </c>
      <c r="I31" s="141">
        <v>0</v>
      </c>
      <c r="J31" s="141">
        <v>0</v>
      </c>
      <c r="K31" s="141">
        <v>0</v>
      </c>
      <c r="L31" s="141">
        <v>0</v>
      </c>
      <c r="M31" s="141">
        <v>0</v>
      </c>
      <c r="N31" s="141">
        <v>0</v>
      </c>
      <c r="O31" s="141">
        <v>0</v>
      </c>
      <c r="P31" s="141">
        <v>0</v>
      </c>
      <c r="Q31" s="141">
        <v>0</v>
      </c>
      <c r="R31" s="141">
        <v>0</v>
      </c>
      <c r="S31" s="141">
        <v>0</v>
      </c>
      <c r="T31" s="141">
        <v>0</v>
      </c>
      <c r="U31" s="141">
        <v>0</v>
      </c>
      <c r="V31" s="141">
        <v>0</v>
      </c>
      <c r="W31" s="141">
        <v>0</v>
      </c>
      <c r="X31" s="141">
        <v>0</v>
      </c>
      <c r="Y31" s="141">
        <v>0</v>
      </c>
      <c r="Z31" s="141">
        <v>0</v>
      </c>
      <c r="AA31" s="141">
        <v>0</v>
      </c>
      <c r="AB31" s="141">
        <v>0</v>
      </c>
      <c r="AC31" s="141">
        <v>0</v>
      </c>
      <c r="AD31" s="141">
        <v>0</v>
      </c>
      <c r="AE31" s="141">
        <v>0</v>
      </c>
      <c r="AF31" s="141">
        <v>0</v>
      </c>
      <c r="AG31" s="141">
        <v>0</v>
      </c>
      <c r="AH31" s="141">
        <v>0</v>
      </c>
      <c r="AI31" s="141">
        <v>0</v>
      </c>
      <c r="AJ31" s="141">
        <v>0</v>
      </c>
      <c r="AK31" s="141">
        <v>0</v>
      </c>
      <c r="AL31" s="141">
        <v>0</v>
      </c>
      <c r="AM31" s="141">
        <v>0</v>
      </c>
      <c r="AN31" s="141">
        <v>0</v>
      </c>
      <c r="AO31" s="141">
        <v>0</v>
      </c>
      <c r="AP31" s="141">
        <v>0</v>
      </c>
      <c r="AQ31" s="141">
        <v>0</v>
      </c>
      <c r="AR31" s="141">
        <v>0</v>
      </c>
      <c r="AS31" s="141">
        <v>0</v>
      </c>
      <c r="AT31" s="141">
        <v>0</v>
      </c>
      <c r="AU31" s="141">
        <v>0</v>
      </c>
      <c r="AV31" s="141">
        <v>0</v>
      </c>
      <c r="AW31" s="141">
        <v>0</v>
      </c>
      <c r="AX31" s="141">
        <v>0</v>
      </c>
      <c r="AY31" s="141">
        <v>0</v>
      </c>
      <c r="AZ31" s="141">
        <v>0</v>
      </c>
      <c r="BA31" s="141">
        <v>0</v>
      </c>
      <c r="BB31" s="141">
        <v>0</v>
      </c>
      <c r="BC31" s="141">
        <v>0</v>
      </c>
      <c r="BD31" s="141">
        <v>0</v>
      </c>
      <c r="BE31" s="141">
        <v>0</v>
      </c>
      <c r="BF31" s="141">
        <v>0</v>
      </c>
      <c r="BG31" s="141">
        <v>0</v>
      </c>
      <c r="BH31" s="141">
        <v>0</v>
      </c>
      <c r="BI31" s="141">
        <v>0</v>
      </c>
      <c r="BJ31" s="141">
        <v>0</v>
      </c>
      <c r="BK31" s="141">
        <v>0</v>
      </c>
      <c r="BL31" s="141">
        <v>0</v>
      </c>
      <c r="BM31" s="141">
        <v>0</v>
      </c>
      <c r="BN31" s="141">
        <v>0</v>
      </c>
      <c r="BO31" s="141">
        <v>0</v>
      </c>
      <c r="BP31" s="141">
        <v>0</v>
      </c>
      <c r="BQ31" s="141">
        <v>0</v>
      </c>
      <c r="BR31" s="141">
        <v>0</v>
      </c>
      <c r="BS31" s="141">
        <v>0</v>
      </c>
      <c r="BT31" s="141">
        <v>0</v>
      </c>
      <c r="BU31" s="141">
        <v>0</v>
      </c>
      <c r="BV31" s="141">
        <v>3</v>
      </c>
      <c r="BW31" s="141">
        <v>0</v>
      </c>
      <c r="BX31" s="141">
        <v>0</v>
      </c>
      <c r="BY31" s="141">
        <v>0</v>
      </c>
      <c r="BZ31" s="141">
        <v>0</v>
      </c>
      <c r="CA31" s="133">
        <f t="shared" si="0"/>
        <v>3</v>
      </c>
    </row>
    <row r="32" spans="1:79" ht="14.5" x14ac:dyDescent="0.35">
      <c r="A32" s="13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row>
    <row r="33" spans="1:79" ht="14.5" x14ac:dyDescent="0.35">
      <c r="A33" s="131"/>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row>
    <row r="34" spans="1:79" ht="18.5" x14ac:dyDescent="0.45">
      <c r="A34" s="129" t="s">
        <v>452</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row>
    <row r="35" spans="1:79" ht="14.5" x14ac:dyDescent="0.35">
      <c r="A35" s="131"/>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row>
    <row r="36" spans="1:79" s="134" customFormat="1" ht="14.5" x14ac:dyDescent="0.35">
      <c r="A36" s="135" t="s">
        <v>168</v>
      </c>
      <c r="B36" s="137" t="s">
        <v>69</v>
      </c>
      <c r="C36" s="137" t="s">
        <v>70</v>
      </c>
      <c r="D36" s="137" t="s">
        <v>71</v>
      </c>
      <c r="E36" s="137" t="s">
        <v>72</v>
      </c>
      <c r="F36" s="137" t="s">
        <v>73</v>
      </c>
      <c r="G36" s="137" t="s">
        <v>75</v>
      </c>
      <c r="H36" s="137" t="s">
        <v>76</v>
      </c>
      <c r="I36" s="137" t="s">
        <v>77</v>
      </c>
      <c r="J36" s="137" t="s">
        <v>78</v>
      </c>
      <c r="K36" s="137" t="s">
        <v>79</v>
      </c>
      <c r="L36" s="137" t="s">
        <v>80</v>
      </c>
      <c r="M36" s="137" t="s">
        <v>81</v>
      </c>
      <c r="N36" s="137" t="s">
        <v>82</v>
      </c>
      <c r="O36" s="137" t="s">
        <v>83</v>
      </c>
      <c r="P36" s="137" t="s">
        <v>84</v>
      </c>
      <c r="Q36" s="137" t="s">
        <v>85</v>
      </c>
      <c r="R36" s="137" t="s">
        <v>86</v>
      </c>
      <c r="S36" s="137" t="s">
        <v>87</v>
      </c>
      <c r="T36" s="137" t="s">
        <v>88</v>
      </c>
      <c r="U36" s="137" t="s">
        <v>92</v>
      </c>
      <c r="V36" s="137" t="s">
        <v>94</v>
      </c>
      <c r="W36" s="137" t="s">
        <v>98</v>
      </c>
      <c r="X36" s="137" t="s">
        <v>99</v>
      </c>
      <c r="Y36" s="137" t="s">
        <v>101</v>
      </c>
      <c r="Z36" s="137" t="s">
        <v>108</v>
      </c>
      <c r="AA36" s="137" t="s">
        <v>109</v>
      </c>
      <c r="AB36" s="137" t="s">
        <v>110</v>
      </c>
      <c r="AC36" s="137" t="s">
        <v>114</v>
      </c>
      <c r="AD36" s="137" t="s">
        <v>169</v>
      </c>
      <c r="AE36" s="137" t="s">
        <v>170</v>
      </c>
      <c r="AF36" s="137" t="s">
        <v>117</v>
      </c>
      <c r="AG36" s="137" t="s">
        <v>118</v>
      </c>
      <c r="AH36" s="137" t="s">
        <v>120</v>
      </c>
      <c r="AI36" s="137" t="s">
        <v>121</v>
      </c>
      <c r="AJ36" s="137" t="s">
        <v>127</v>
      </c>
      <c r="AK36" s="137" t="s">
        <v>128</v>
      </c>
      <c r="AL36" s="137" t="s">
        <v>129</v>
      </c>
      <c r="AM36" s="137" t="s">
        <v>131</v>
      </c>
      <c r="AN36" s="137" t="s">
        <v>132</v>
      </c>
      <c r="AO36" s="137" t="s">
        <v>133</v>
      </c>
      <c r="AP36" s="137" t="s">
        <v>134</v>
      </c>
      <c r="AQ36" s="137" t="s">
        <v>136</v>
      </c>
      <c r="AR36" s="137" t="s">
        <v>137</v>
      </c>
      <c r="AS36" s="137" t="s">
        <v>138</v>
      </c>
      <c r="AT36" s="137" t="s">
        <v>139</v>
      </c>
      <c r="AU36" s="137" t="s">
        <v>140</v>
      </c>
      <c r="AV36" s="137" t="s">
        <v>141</v>
      </c>
      <c r="AW36" s="137" t="s">
        <v>142</v>
      </c>
      <c r="AX36" s="137" t="s">
        <v>143</v>
      </c>
      <c r="AY36" s="137" t="s">
        <v>145</v>
      </c>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row>
    <row r="37" spans="1:79" ht="14.5" x14ac:dyDescent="0.35">
      <c r="A37" s="131" t="s">
        <v>14</v>
      </c>
      <c r="B37" s="139">
        <v>62</v>
      </c>
      <c r="C37" s="139">
        <v>172</v>
      </c>
      <c r="D37" s="139">
        <v>1456</v>
      </c>
      <c r="E37" s="139">
        <v>3051</v>
      </c>
      <c r="F37" s="139">
        <v>696</v>
      </c>
      <c r="G37" s="139">
        <v>2315</v>
      </c>
      <c r="H37" s="139">
        <v>2059</v>
      </c>
      <c r="I37" s="139">
        <v>1126</v>
      </c>
      <c r="J37" s="139">
        <v>14946</v>
      </c>
      <c r="K37" s="139">
        <v>820</v>
      </c>
      <c r="L37" s="139">
        <v>39886</v>
      </c>
      <c r="M37" s="139">
        <v>1587</v>
      </c>
      <c r="N37" s="139">
        <v>61</v>
      </c>
      <c r="O37" s="139">
        <v>5721</v>
      </c>
      <c r="P37" s="139">
        <v>384</v>
      </c>
      <c r="Q37" s="139">
        <v>1349</v>
      </c>
      <c r="R37" s="139">
        <v>76</v>
      </c>
      <c r="S37" s="139">
        <v>5</v>
      </c>
      <c r="T37" s="139">
        <v>3273</v>
      </c>
      <c r="U37" s="139">
        <v>2</v>
      </c>
      <c r="V37" s="139">
        <v>1</v>
      </c>
      <c r="W37" s="139">
        <v>12</v>
      </c>
      <c r="X37" s="139">
        <v>11</v>
      </c>
      <c r="Y37" s="139">
        <v>17</v>
      </c>
      <c r="Z37" s="139">
        <v>6</v>
      </c>
      <c r="AA37" s="139">
        <v>1</v>
      </c>
      <c r="AB37" s="139">
        <v>4</v>
      </c>
      <c r="AC37" s="139">
        <v>1</v>
      </c>
      <c r="AD37" s="139">
        <v>1</v>
      </c>
      <c r="AE37" s="139">
        <v>1</v>
      </c>
      <c r="AF37" s="139">
        <v>4</v>
      </c>
      <c r="AG37" s="139">
        <v>1</v>
      </c>
      <c r="AH37" s="139">
        <v>1</v>
      </c>
      <c r="AI37" s="139">
        <v>1</v>
      </c>
      <c r="AJ37" s="139">
        <v>20</v>
      </c>
      <c r="AK37" s="139">
        <v>72</v>
      </c>
      <c r="AL37" s="139">
        <v>31</v>
      </c>
      <c r="AM37" s="139">
        <v>53</v>
      </c>
      <c r="AN37" s="139">
        <v>9</v>
      </c>
      <c r="AO37" s="139">
        <v>13</v>
      </c>
      <c r="AP37" s="139">
        <v>61</v>
      </c>
      <c r="AQ37" s="139">
        <v>49</v>
      </c>
      <c r="AR37" s="139">
        <v>28</v>
      </c>
      <c r="AS37" s="139">
        <v>48</v>
      </c>
      <c r="AT37" s="139">
        <v>2075</v>
      </c>
      <c r="AU37" s="139">
        <v>531</v>
      </c>
      <c r="AV37" s="139">
        <v>7422</v>
      </c>
      <c r="AW37" s="139">
        <v>1</v>
      </c>
      <c r="AX37" s="139">
        <v>211</v>
      </c>
      <c r="AY37" s="139">
        <v>89733</v>
      </c>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row>
    <row r="38" spans="1:79" ht="14.5" x14ac:dyDescent="0.35">
      <c r="A38" s="131" t="s">
        <v>15</v>
      </c>
      <c r="B38" s="139">
        <v>62</v>
      </c>
      <c r="C38" s="139">
        <v>67</v>
      </c>
      <c r="D38" s="139">
        <v>15</v>
      </c>
      <c r="E38" s="139">
        <v>1597</v>
      </c>
      <c r="F38" s="139">
        <v>683</v>
      </c>
      <c r="G38" s="139">
        <v>2043</v>
      </c>
      <c r="H38" s="139">
        <v>1778</v>
      </c>
      <c r="I38" s="139">
        <v>1126</v>
      </c>
      <c r="J38" s="139">
        <v>14943</v>
      </c>
      <c r="K38" s="139">
        <v>0</v>
      </c>
      <c r="L38" s="139">
        <v>35519</v>
      </c>
      <c r="M38" s="139">
        <v>215</v>
      </c>
      <c r="N38" s="139">
        <v>0</v>
      </c>
      <c r="O38" s="139">
        <v>1595</v>
      </c>
      <c r="P38" s="139">
        <v>300</v>
      </c>
      <c r="Q38" s="139">
        <v>435</v>
      </c>
      <c r="R38" s="139">
        <v>0</v>
      </c>
      <c r="S38" s="139">
        <v>3</v>
      </c>
      <c r="T38" s="139">
        <v>515</v>
      </c>
      <c r="U38" s="139">
        <v>2</v>
      </c>
      <c r="V38" s="139">
        <v>0</v>
      </c>
      <c r="W38" s="139">
        <v>3</v>
      </c>
      <c r="X38" s="139">
        <v>0</v>
      </c>
      <c r="Y38" s="139">
        <v>3</v>
      </c>
      <c r="Z38" s="139">
        <v>0</v>
      </c>
      <c r="AA38" s="139">
        <v>1</v>
      </c>
      <c r="AB38" s="139">
        <v>1</v>
      </c>
      <c r="AC38" s="139">
        <v>0</v>
      </c>
      <c r="AD38" s="139">
        <v>0</v>
      </c>
      <c r="AE38" s="139">
        <v>0</v>
      </c>
      <c r="AF38" s="139">
        <v>0</v>
      </c>
      <c r="AG38" s="139">
        <v>0</v>
      </c>
      <c r="AH38" s="139">
        <v>0</v>
      </c>
      <c r="AI38" s="139">
        <v>0</v>
      </c>
      <c r="AJ38" s="139">
        <v>20</v>
      </c>
      <c r="AK38" s="139">
        <v>71</v>
      </c>
      <c r="AL38" s="139">
        <v>31</v>
      </c>
      <c r="AM38" s="139">
        <v>53</v>
      </c>
      <c r="AN38" s="139">
        <v>9</v>
      </c>
      <c r="AO38" s="139">
        <v>13</v>
      </c>
      <c r="AP38" s="139">
        <v>1</v>
      </c>
      <c r="AQ38" s="139">
        <v>14</v>
      </c>
      <c r="AR38" s="139">
        <v>1</v>
      </c>
      <c r="AS38" s="139">
        <v>44</v>
      </c>
      <c r="AT38" s="139">
        <v>138</v>
      </c>
      <c r="AU38" s="139">
        <v>265</v>
      </c>
      <c r="AV38" s="139">
        <v>4022</v>
      </c>
      <c r="AW38" s="139">
        <v>0</v>
      </c>
      <c r="AX38" s="139">
        <v>203</v>
      </c>
      <c r="AY38" s="139">
        <v>65791</v>
      </c>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row>
    <row r="39" spans="1:79" ht="14.5" x14ac:dyDescent="0.35">
      <c r="A39" s="131" t="s">
        <v>17</v>
      </c>
      <c r="B39" s="139">
        <v>0</v>
      </c>
      <c r="C39" s="139">
        <v>93</v>
      </c>
      <c r="D39" s="139">
        <v>0</v>
      </c>
      <c r="E39" s="139">
        <v>21</v>
      </c>
      <c r="F39" s="139">
        <v>0</v>
      </c>
      <c r="G39" s="139">
        <v>0</v>
      </c>
      <c r="H39" s="139">
        <v>0</v>
      </c>
      <c r="I39" s="139">
        <v>0</v>
      </c>
      <c r="J39" s="139">
        <v>0</v>
      </c>
      <c r="K39" s="139">
        <v>820</v>
      </c>
      <c r="L39" s="139">
        <v>4367</v>
      </c>
      <c r="M39" s="139">
        <v>66</v>
      </c>
      <c r="N39" s="139">
        <v>0</v>
      </c>
      <c r="O39" s="139">
        <v>0</v>
      </c>
      <c r="P39" s="139">
        <v>0</v>
      </c>
      <c r="Q39" s="139">
        <v>33</v>
      </c>
      <c r="R39" s="139">
        <v>0</v>
      </c>
      <c r="S39" s="139">
        <v>0</v>
      </c>
      <c r="T39" s="139">
        <v>86</v>
      </c>
      <c r="U39" s="139">
        <v>0</v>
      </c>
      <c r="V39" s="139">
        <v>0</v>
      </c>
      <c r="W39" s="139">
        <v>0</v>
      </c>
      <c r="X39" s="139">
        <v>0</v>
      </c>
      <c r="Y39" s="139">
        <v>0</v>
      </c>
      <c r="Z39" s="139">
        <v>0</v>
      </c>
      <c r="AA39" s="139">
        <v>0</v>
      </c>
      <c r="AB39" s="139">
        <v>0</v>
      </c>
      <c r="AC39" s="139">
        <v>0</v>
      </c>
      <c r="AD39" s="139">
        <v>0</v>
      </c>
      <c r="AE39" s="139">
        <v>0</v>
      </c>
      <c r="AF39" s="139">
        <v>0</v>
      </c>
      <c r="AG39" s="139">
        <v>0</v>
      </c>
      <c r="AH39" s="139">
        <v>0</v>
      </c>
      <c r="AI39" s="139">
        <v>0</v>
      </c>
      <c r="AJ39" s="139">
        <v>0</v>
      </c>
      <c r="AK39" s="139">
        <v>0</v>
      </c>
      <c r="AL39" s="139">
        <v>0</v>
      </c>
      <c r="AM39" s="139">
        <v>0</v>
      </c>
      <c r="AN39" s="139">
        <v>0</v>
      </c>
      <c r="AO39" s="139">
        <v>0</v>
      </c>
      <c r="AP39" s="139">
        <v>0</v>
      </c>
      <c r="AQ39" s="139">
        <v>10</v>
      </c>
      <c r="AR39" s="139">
        <v>0</v>
      </c>
      <c r="AS39" s="139">
        <v>0</v>
      </c>
      <c r="AT39" s="139">
        <v>468</v>
      </c>
      <c r="AU39" s="139">
        <v>12</v>
      </c>
      <c r="AV39" s="139">
        <v>568</v>
      </c>
      <c r="AW39" s="139">
        <v>0</v>
      </c>
      <c r="AX39" s="139">
        <v>0</v>
      </c>
      <c r="AY39" s="139">
        <v>6544</v>
      </c>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row>
    <row r="40" spans="1:79" ht="14.5" x14ac:dyDescent="0.35">
      <c r="A40" s="131" t="s">
        <v>58</v>
      </c>
      <c r="B40" s="139">
        <v>0</v>
      </c>
      <c r="C40" s="139">
        <v>0</v>
      </c>
      <c r="D40" s="139">
        <v>0</v>
      </c>
      <c r="E40" s="139">
        <v>0</v>
      </c>
      <c r="F40" s="139">
        <v>0</v>
      </c>
      <c r="G40" s="139">
        <v>0</v>
      </c>
      <c r="H40" s="139">
        <v>0</v>
      </c>
      <c r="I40" s="139">
        <v>0</v>
      </c>
      <c r="J40" s="139">
        <v>0</v>
      </c>
      <c r="K40" s="139">
        <v>0</v>
      </c>
      <c r="L40" s="139">
        <v>0</v>
      </c>
      <c r="M40" s="139">
        <v>0</v>
      </c>
      <c r="N40" s="139">
        <v>0</v>
      </c>
      <c r="O40" s="139">
        <v>1096</v>
      </c>
      <c r="P40" s="139">
        <v>0</v>
      </c>
      <c r="Q40" s="139">
        <v>2</v>
      </c>
      <c r="R40" s="139">
        <v>4</v>
      </c>
      <c r="S40" s="139">
        <v>0</v>
      </c>
      <c r="T40" s="139">
        <v>2172</v>
      </c>
      <c r="U40" s="139">
        <v>0</v>
      </c>
      <c r="V40" s="139">
        <v>0</v>
      </c>
      <c r="W40" s="139">
        <v>0</v>
      </c>
      <c r="X40" s="139">
        <v>0</v>
      </c>
      <c r="Y40" s="139">
        <v>0</v>
      </c>
      <c r="Z40" s="139">
        <v>0</v>
      </c>
      <c r="AA40" s="139">
        <v>0</v>
      </c>
      <c r="AB40" s="139">
        <v>0</v>
      </c>
      <c r="AC40" s="139">
        <v>0</v>
      </c>
      <c r="AD40" s="139">
        <v>0</v>
      </c>
      <c r="AE40" s="139">
        <v>0</v>
      </c>
      <c r="AF40" s="139">
        <v>0</v>
      </c>
      <c r="AG40" s="139">
        <v>0</v>
      </c>
      <c r="AH40" s="139">
        <v>0</v>
      </c>
      <c r="AI40" s="139">
        <v>0</v>
      </c>
      <c r="AJ40" s="139">
        <v>0</v>
      </c>
      <c r="AK40" s="139">
        <v>0</v>
      </c>
      <c r="AL40" s="139">
        <v>0</v>
      </c>
      <c r="AM40" s="139">
        <v>0</v>
      </c>
      <c r="AN40" s="139">
        <v>0</v>
      </c>
      <c r="AO40" s="139">
        <v>0</v>
      </c>
      <c r="AP40" s="139">
        <v>0</v>
      </c>
      <c r="AQ40" s="139">
        <v>0</v>
      </c>
      <c r="AR40" s="139">
        <v>0</v>
      </c>
      <c r="AS40" s="139">
        <v>0</v>
      </c>
      <c r="AT40" s="139">
        <v>0</v>
      </c>
      <c r="AU40" s="139">
        <v>0</v>
      </c>
      <c r="AV40" s="139">
        <v>0</v>
      </c>
      <c r="AW40" s="139">
        <v>0</v>
      </c>
      <c r="AX40" s="139">
        <v>0</v>
      </c>
      <c r="AY40" s="139">
        <v>3274</v>
      </c>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row>
    <row r="41" spans="1:79" ht="14.5" x14ac:dyDescent="0.35">
      <c r="A41" s="131" t="s">
        <v>59</v>
      </c>
      <c r="B41" s="139">
        <v>0</v>
      </c>
      <c r="C41" s="139">
        <v>8</v>
      </c>
      <c r="D41" s="139">
        <v>17</v>
      </c>
      <c r="E41" s="139">
        <v>50</v>
      </c>
      <c r="F41" s="139">
        <v>12</v>
      </c>
      <c r="G41" s="139">
        <v>0</v>
      </c>
      <c r="H41" s="139">
        <v>26</v>
      </c>
      <c r="I41" s="139">
        <v>0</v>
      </c>
      <c r="J41" s="139">
        <v>3</v>
      </c>
      <c r="K41" s="139">
        <v>0</v>
      </c>
      <c r="L41" s="139">
        <v>0</v>
      </c>
      <c r="M41" s="139">
        <v>122</v>
      </c>
      <c r="N41" s="139">
        <v>2</v>
      </c>
      <c r="O41" s="139">
        <v>554</v>
      </c>
      <c r="P41" s="139">
        <v>6</v>
      </c>
      <c r="Q41" s="139">
        <v>150</v>
      </c>
      <c r="R41" s="139">
        <v>21</v>
      </c>
      <c r="S41" s="139">
        <v>1</v>
      </c>
      <c r="T41" s="139">
        <v>3</v>
      </c>
      <c r="U41" s="139">
        <v>0</v>
      </c>
      <c r="V41" s="139">
        <v>0</v>
      </c>
      <c r="W41" s="139">
        <v>0</v>
      </c>
      <c r="X41" s="139">
        <v>11</v>
      </c>
      <c r="Y41" s="139">
        <v>14</v>
      </c>
      <c r="Z41" s="139">
        <v>0</v>
      </c>
      <c r="AA41" s="139">
        <v>0</v>
      </c>
      <c r="AB41" s="139">
        <v>2</v>
      </c>
      <c r="AC41" s="139">
        <v>1</v>
      </c>
      <c r="AD41" s="139">
        <v>1</v>
      </c>
      <c r="AE41" s="139">
        <v>0</v>
      </c>
      <c r="AF41" s="139">
        <v>2</v>
      </c>
      <c r="AG41" s="139">
        <v>1</v>
      </c>
      <c r="AH41" s="139">
        <v>1</v>
      </c>
      <c r="AI41" s="139">
        <v>0</v>
      </c>
      <c r="AJ41" s="139">
        <v>0</v>
      </c>
      <c r="AK41" s="139">
        <v>0</v>
      </c>
      <c r="AL41" s="139">
        <v>0</v>
      </c>
      <c r="AM41" s="139">
        <v>0</v>
      </c>
      <c r="AN41" s="139">
        <v>0</v>
      </c>
      <c r="AO41" s="139">
        <v>0</v>
      </c>
      <c r="AP41" s="139">
        <v>60</v>
      </c>
      <c r="AQ41" s="139">
        <v>11</v>
      </c>
      <c r="AR41" s="139">
        <v>27</v>
      </c>
      <c r="AS41" s="139">
        <v>1</v>
      </c>
      <c r="AT41" s="139">
        <v>139</v>
      </c>
      <c r="AU41" s="139">
        <v>91</v>
      </c>
      <c r="AV41" s="139">
        <v>703</v>
      </c>
      <c r="AW41" s="139">
        <v>1</v>
      </c>
      <c r="AX41" s="139">
        <v>4</v>
      </c>
      <c r="AY41" s="139">
        <v>2045</v>
      </c>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row>
    <row r="42" spans="1:79" ht="14.5" x14ac:dyDescent="0.35">
      <c r="A42" s="131" t="s">
        <v>171</v>
      </c>
      <c r="B42" s="139">
        <v>0</v>
      </c>
      <c r="C42" s="139">
        <v>0</v>
      </c>
      <c r="D42" s="139">
        <v>1259</v>
      </c>
      <c r="E42" s="139">
        <v>301</v>
      </c>
      <c r="F42" s="139">
        <v>0</v>
      </c>
      <c r="G42" s="139">
        <v>0</v>
      </c>
      <c r="H42" s="139">
        <v>0</v>
      </c>
      <c r="I42" s="139">
        <v>0</v>
      </c>
      <c r="J42" s="139">
        <v>0</v>
      </c>
      <c r="K42" s="139">
        <v>0</v>
      </c>
      <c r="L42" s="139">
        <v>0</v>
      </c>
      <c r="M42" s="139">
        <v>0</v>
      </c>
      <c r="N42" s="139">
        <v>0</v>
      </c>
      <c r="O42" s="139">
        <v>0</v>
      </c>
      <c r="P42" s="139">
        <v>0</v>
      </c>
      <c r="Q42" s="139">
        <v>118</v>
      </c>
      <c r="R42" s="139">
        <v>0</v>
      </c>
      <c r="S42" s="139">
        <v>0</v>
      </c>
      <c r="T42" s="139">
        <v>330</v>
      </c>
      <c r="U42" s="139">
        <v>0</v>
      </c>
      <c r="V42" s="139">
        <v>0</v>
      </c>
      <c r="W42" s="139">
        <v>0</v>
      </c>
      <c r="X42" s="139">
        <v>0</v>
      </c>
      <c r="Y42" s="139">
        <v>0</v>
      </c>
      <c r="Z42" s="139">
        <v>0</v>
      </c>
      <c r="AA42" s="139">
        <v>0</v>
      </c>
      <c r="AB42" s="139">
        <v>0</v>
      </c>
      <c r="AC42" s="139">
        <v>0</v>
      </c>
      <c r="AD42" s="139">
        <v>0</v>
      </c>
      <c r="AE42" s="139">
        <v>0</v>
      </c>
      <c r="AF42" s="139">
        <v>0</v>
      </c>
      <c r="AG42" s="139">
        <v>0</v>
      </c>
      <c r="AH42" s="139">
        <v>0</v>
      </c>
      <c r="AI42" s="139">
        <v>0</v>
      </c>
      <c r="AJ42" s="139">
        <v>0</v>
      </c>
      <c r="AK42" s="139">
        <v>0</v>
      </c>
      <c r="AL42" s="139">
        <v>0</v>
      </c>
      <c r="AM42" s="139">
        <v>0</v>
      </c>
      <c r="AN42" s="139">
        <v>0</v>
      </c>
      <c r="AO42" s="139">
        <v>0</v>
      </c>
      <c r="AP42" s="139">
        <v>0</v>
      </c>
      <c r="AQ42" s="139">
        <v>0</v>
      </c>
      <c r="AR42" s="139">
        <v>0</v>
      </c>
      <c r="AS42" s="139">
        <v>0</v>
      </c>
      <c r="AT42" s="139">
        <v>0</v>
      </c>
      <c r="AU42" s="139">
        <v>0</v>
      </c>
      <c r="AV42" s="139">
        <v>0</v>
      </c>
      <c r="AW42" s="139">
        <v>0</v>
      </c>
      <c r="AX42" s="139">
        <v>0</v>
      </c>
      <c r="AY42" s="139">
        <v>2008</v>
      </c>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row>
    <row r="43" spans="1:79" ht="14.5" x14ac:dyDescent="0.35">
      <c r="A43" s="131" t="s">
        <v>16</v>
      </c>
      <c r="B43" s="139">
        <v>0</v>
      </c>
      <c r="C43" s="139">
        <v>0</v>
      </c>
      <c r="D43" s="139">
        <v>0</v>
      </c>
      <c r="E43" s="139">
        <v>322</v>
      </c>
      <c r="F43" s="139">
        <v>0</v>
      </c>
      <c r="G43" s="139">
        <v>272</v>
      </c>
      <c r="H43" s="139">
        <v>255</v>
      </c>
      <c r="I43" s="139">
        <v>0</v>
      </c>
      <c r="J43" s="139">
        <v>0</v>
      </c>
      <c r="K43" s="139">
        <v>0</v>
      </c>
      <c r="L43" s="139">
        <v>0</v>
      </c>
      <c r="M43" s="139">
        <v>134</v>
      </c>
      <c r="N43" s="139">
        <v>0</v>
      </c>
      <c r="O43" s="139">
        <v>305</v>
      </c>
      <c r="P43" s="139">
        <v>59</v>
      </c>
      <c r="Q43" s="139">
        <v>182</v>
      </c>
      <c r="R43" s="139">
        <v>0</v>
      </c>
      <c r="S43" s="139">
        <v>0</v>
      </c>
      <c r="T43" s="139">
        <v>0</v>
      </c>
      <c r="U43" s="139">
        <v>0</v>
      </c>
      <c r="V43" s="139">
        <v>0</v>
      </c>
      <c r="W43" s="139">
        <v>0</v>
      </c>
      <c r="X43" s="139">
        <v>0</v>
      </c>
      <c r="Y43" s="139">
        <v>0</v>
      </c>
      <c r="Z43" s="139">
        <v>0</v>
      </c>
      <c r="AA43" s="139">
        <v>0</v>
      </c>
      <c r="AB43" s="139">
        <v>0</v>
      </c>
      <c r="AC43" s="139">
        <v>0</v>
      </c>
      <c r="AD43" s="139">
        <v>0</v>
      </c>
      <c r="AE43" s="139">
        <v>0</v>
      </c>
      <c r="AF43" s="139">
        <v>0</v>
      </c>
      <c r="AG43" s="139">
        <v>0</v>
      </c>
      <c r="AH43" s="139">
        <v>0</v>
      </c>
      <c r="AI43" s="139">
        <v>0</v>
      </c>
      <c r="AJ43" s="139">
        <v>0</v>
      </c>
      <c r="AK43" s="139">
        <v>0</v>
      </c>
      <c r="AL43" s="139">
        <v>0</v>
      </c>
      <c r="AM43" s="139">
        <v>0</v>
      </c>
      <c r="AN43" s="139">
        <v>0</v>
      </c>
      <c r="AO43" s="139">
        <v>0</v>
      </c>
      <c r="AP43" s="139">
        <v>0</v>
      </c>
      <c r="AQ43" s="139">
        <v>12</v>
      </c>
      <c r="AR43" s="139">
        <v>0</v>
      </c>
      <c r="AS43" s="139">
        <v>0</v>
      </c>
      <c r="AT43" s="139">
        <v>2</v>
      </c>
      <c r="AU43" s="139">
        <v>0</v>
      </c>
      <c r="AV43" s="139">
        <v>41</v>
      </c>
      <c r="AW43" s="139">
        <v>0</v>
      </c>
      <c r="AX43" s="139">
        <v>0</v>
      </c>
      <c r="AY43" s="139">
        <v>1584</v>
      </c>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row>
    <row r="44" spans="1:79" ht="14.5" x14ac:dyDescent="0.35">
      <c r="A44" s="131" t="s">
        <v>146</v>
      </c>
      <c r="B44" s="139">
        <v>0</v>
      </c>
      <c r="C44" s="139">
        <v>0</v>
      </c>
      <c r="D44" s="139">
        <v>0</v>
      </c>
      <c r="E44" s="139">
        <v>212</v>
      </c>
      <c r="F44" s="139">
        <v>0</v>
      </c>
      <c r="G44" s="139">
        <v>0</v>
      </c>
      <c r="H44" s="139">
        <v>0</v>
      </c>
      <c r="I44" s="139">
        <v>0</v>
      </c>
      <c r="J44" s="139">
        <v>0</v>
      </c>
      <c r="K44" s="139">
        <v>0</v>
      </c>
      <c r="L44" s="139">
        <v>0</v>
      </c>
      <c r="M44" s="139">
        <v>18</v>
      </c>
      <c r="N44" s="139">
        <v>0</v>
      </c>
      <c r="O44" s="139">
        <v>114</v>
      </c>
      <c r="P44" s="139">
        <v>0</v>
      </c>
      <c r="Q44" s="139">
        <v>302</v>
      </c>
      <c r="R44" s="139">
        <v>0</v>
      </c>
      <c r="S44" s="139">
        <v>0</v>
      </c>
      <c r="T44" s="139">
        <v>0</v>
      </c>
      <c r="U44" s="139">
        <v>0</v>
      </c>
      <c r="V44" s="139">
        <v>0</v>
      </c>
      <c r="W44" s="139">
        <v>0</v>
      </c>
      <c r="X44" s="139">
        <v>0</v>
      </c>
      <c r="Y44" s="139">
        <v>0</v>
      </c>
      <c r="Z44" s="139">
        <v>0</v>
      </c>
      <c r="AA44" s="139">
        <v>0</v>
      </c>
      <c r="AB44" s="139">
        <v>0</v>
      </c>
      <c r="AC44" s="139">
        <v>0</v>
      </c>
      <c r="AD44" s="139">
        <v>0</v>
      </c>
      <c r="AE44" s="139">
        <v>0</v>
      </c>
      <c r="AF44" s="139">
        <v>0</v>
      </c>
      <c r="AG44" s="139">
        <v>0</v>
      </c>
      <c r="AH44" s="139">
        <v>0</v>
      </c>
      <c r="AI44" s="139">
        <v>0</v>
      </c>
      <c r="AJ44" s="139">
        <v>0</v>
      </c>
      <c r="AK44" s="139">
        <v>0</v>
      </c>
      <c r="AL44" s="139">
        <v>0</v>
      </c>
      <c r="AM44" s="139">
        <v>0</v>
      </c>
      <c r="AN44" s="139">
        <v>0</v>
      </c>
      <c r="AO44" s="139">
        <v>0</v>
      </c>
      <c r="AP44" s="139">
        <v>0</v>
      </c>
      <c r="AQ44" s="139">
        <v>0</v>
      </c>
      <c r="AR44" s="139">
        <v>0</v>
      </c>
      <c r="AS44" s="139">
        <v>0</v>
      </c>
      <c r="AT44" s="139">
        <v>60</v>
      </c>
      <c r="AU44" s="139">
        <v>0</v>
      </c>
      <c r="AV44" s="139">
        <v>386</v>
      </c>
      <c r="AW44" s="139">
        <v>0</v>
      </c>
      <c r="AX44" s="139">
        <v>0</v>
      </c>
      <c r="AY44" s="139">
        <v>1092</v>
      </c>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row>
    <row r="45" spans="1:79" ht="14.5" x14ac:dyDescent="0.35">
      <c r="A45" s="131" t="s">
        <v>172</v>
      </c>
      <c r="B45" s="139">
        <v>0</v>
      </c>
      <c r="C45" s="139">
        <v>0</v>
      </c>
      <c r="D45" s="139">
        <v>0</v>
      </c>
      <c r="E45" s="139">
        <v>0</v>
      </c>
      <c r="F45" s="139">
        <v>0</v>
      </c>
      <c r="G45" s="139">
        <v>0</v>
      </c>
      <c r="H45" s="139">
        <v>0</v>
      </c>
      <c r="I45" s="139">
        <v>0</v>
      </c>
      <c r="J45" s="139">
        <v>0</v>
      </c>
      <c r="K45" s="139">
        <v>0</v>
      </c>
      <c r="L45" s="139">
        <v>0</v>
      </c>
      <c r="M45" s="139">
        <v>935</v>
      </c>
      <c r="N45" s="139">
        <v>0</v>
      </c>
      <c r="O45" s="139">
        <v>0</v>
      </c>
      <c r="P45" s="139">
        <v>0</v>
      </c>
      <c r="Q45" s="139">
        <v>0</v>
      </c>
      <c r="R45" s="139">
        <v>0</v>
      </c>
      <c r="S45" s="139">
        <v>0</v>
      </c>
      <c r="T45" s="139">
        <v>0</v>
      </c>
      <c r="U45" s="139">
        <v>0</v>
      </c>
      <c r="V45" s="139">
        <v>0</v>
      </c>
      <c r="W45" s="139">
        <v>0</v>
      </c>
      <c r="X45" s="139">
        <v>0</v>
      </c>
      <c r="Y45" s="139">
        <v>0</v>
      </c>
      <c r="Z45" s="139">
        <v>0</v>
      </c>
      <c r="AA45" s="139">
        <v>0</v>
      </c>
      <c r="AB45" s="139">
        <v>0</v>
      </c>
      <c r="AC45" s="139">
        <v>0</v>
      </c>
      <c r="AD45" s="139">
        <v>0</v>
      </c>
      <c r="AE45" s="139">
        <v>0</v>
      </c>
      <c r="AF45" s="139">
        <v>0</v>
      </c>
      <c r="AG45" s="139">
        <v>0</v>
      </c>
      <c r="AH45" s="139">
        <v>0</v>
      </c>
      <c r="AI45" s="139">
        <v>0</v>
      </c>
      <c r="AJ45" s="139">
        <v>0</v>
      </c>
      <c r="AK45" s="139">
        <v>0</v>
      </c>
      <c r="AL45" s="139">
        <v>0</v>
      </c>
      <c r="AM45" s="139">
        <v>0</v>
      </c>
      <c r="AN45" s="139">
        <v>0</v>
      </c>
      <c r="AO45" s="139">
        <v>0</v>
      </c>
      <c r="AP45" s="139">
        <v>0</v>
      </c>
      <c r="AQ45" s="139">
        <v>0</v>
      </c>
      <c r="AR45" s="139">
        <v>0</v>
      </c>
      <c r="AS45" s="139">
        <v>0</v>
      </c>
      <c r="AT45" s="139">
        <v>15</v>
      </c>
      <c r="AU45" s="139">
        <v>0</v>
      </c>
      <c r="AV45" s="139">
        <v>8</v>
      </c>
      <c r="AW45" s="139">
        <v>0</v>
      </c>
      <c r="AX45" s="139">
        <v>0</v>
      </c>
      <c r="AY45" s="139">
        <v>958</v>
      </c>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row>
    <row r="46" spans="1:79" ht="14.5" x14ac:dyDescent="0.35">
      <c r="A46" s="131" t="s">
        <v>18</v>
      </c>
      <c r="B46" s="139">
        <v>0</v>
      </c>
      <c r="C46" s="139">
        <v>0</v>
      </c>
      <c r="D46" s="139">
        <v>0</v>
      </c>
      <c r="E46" s="139">
        <v>462</v>
      </c>
      <c r="F46" s="139">
        <v>0</v>
      </c>
      <c r="G46" s="139">
        <v>0</v>
      </c>
      <c r="H46" s="139">
        <v>0</v>
      </c>
      <c r="I46" s="139">
        <v>0</v>
      </c>
      <c r="J46" s="139">
        <v>0</v>
      </c>
      <c r="K46" s="139">
        <v>0</v>
      </c>
      <c r="L46" s="139">
        <v>0</v>
      </c>
      <c r="M46" s="139">
        <v>0</v>
      </c>
      <c r="N46" s="139">
        <v>0</v>
      </c>
      <c r="O46" s="139">
        <v>0</v>
      </c>
      <c r="P46" s="139">
        <v>0</v>
      </c>
      <c r="Q46" s="139">
        <v>0</v>
      </c>
      <c r="R46" s="139">
        <v>0</v>
      </c>
      <c r="S46" s="139">
        <v>0</v>
      </c>
      <c r="T46" s="139">
        <v>0</v>
      </c>
      <c r="U46" s="139">
        <v>0</v>
      </c>
      <c r="V46" s="139">
        <v>0</v>
      </c>
      <c r="W46" s="139">
        <v>0</v>
      </c>
      <c r="X46" s="139">
        <v>0</v>
      </c>
      <c r="Y46" s="139">
        <v>0</v>
      </c>
      <c r="Z46" s="139">
        <v>0</v>
      </c>
      <c r="AA46" s="139">
        <v>0</v>
      </c>
      <c r="AB46" s="139">
        <v>0</v>
      </c>
      <c r="AC46" s="139">
        <v>0</v>
      </c>
      <c r="AD46" s="139">
        <v>0</v>
      </c>
      <c r="AE46" s="139">
        <v>0</v>
      </c>
      <c r="AF46" s="139">
        <v>0</v>
      </c>
      <c r="AG46" s="139">
        <v>0</v>
      </c>
      <c r="AH46" s="139">
        <v>0</v>
      </c>
      <c r="AI46" s="139">
        <v>0</v>
      </c>
      <c r="AJ46" s="139">
        <v>0</v>
      </c>
      <c r="AK46" s="139">
        <v>0</v>
      </c>
      <c r="AL46" s="139">
        <v>0</v>
      </c>
      <c r="AM46" s="139">
        <v>0</v>
      </c>
      <c r="AN46" s="139">
        <v>0</v>
      </c>
      <c r="AO46" s="139">
        <v>0</v>
      </c>
      <c r="AP46" s="139">
        <v>0</v>
      </c>
      <c r="AQ46" s="139">
        <v>0</v>
      </c>
      <c r="AR46" s="139">
        <v>0</v>
      </c>
      <c r="AS46" s="139">
        <v>0</v>
      </c>
      <c r="AT46" s="139">
        <v>220</v>
      </c>
      <c r="AU46" s="139">
        <v>5</v>
      </c>
      <c r="AV46" s="139">
        <v>242</v>
      </c>
      <c r="AW46" s="139">
        <v>0</v>
      </c>
      <c r="AX46" s="139">
        <v>0</v>
      </c>
      <c r="AY46" s="139">
        <v>929</v>
      </c>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row>
    <row r="47" spans="1:79" ht="14.5" x14ac:dyDescent="0.35">
      <c r="A47" s="131" t="s">
        <v>173</v>
      </c>
      <c r="B47" s="139">
        <v>0</v>
      </c>
      <c r="C47" s="139">
        <v>0</v>
      </c>
      <c r="D47" s="139">
        <v>0</v>
      </c>
      <c r="E47" s="139">
        <v>0</v>
      </c>
      <c r="F47" s="139">
        <v>0</v>
      </c>
      <c r="G47" s="139">
        <v>0</v>
      </c>
      <c r="H47" s="139">
        <v>0</v>
      </c>
      <c r="I47" s="139">
        <v>0</v>
      </c>
      <c r="J47" s="139">
        <v>0</v>
      </c>
      <c r="K47" s="139">
        <v>0</v>
      </c>
      <c r="L47" s="139">
        <v>0</v>
      </c>
      <c r="M47" s="139">
        <v>0</v>
      </c>
      <c r="N47" s="139">
        <v>0</v>
      </c>
      <c r="O47" s="139">
        <v>849</v>
      </c>
      <c r="P47" s="139">
        <v>0</v>
      </c>
      <c r="Q47" s="139">
        <v>0</v>
      </c>
      <c r="R47" s="139">
        <v>0</v>
      </c>
      <c r="S47" s="139">
        <v>0</v>
      </c>
      <c r="T47" s="139">
        <v>47</v>
      </c>
      <c r="U47" s="139">
        <v>0</v>
      </c>
      <c r="V47" s="139">
        <v>0</v>
      </c>
      <c r="W47" s="139">
        <v>0</v>
      </c>
      <c r="X47" s="139">
        <v>0</v>
      </c>
      <c r="Y47" s="139">
        <v>0</v>
      </c>
      <c r="Z47" s="139">
        <v>0</v>
      </c>
      <c r="AA47" s="139">
        <v>0</v>
      </c>
      <c r="AB47" s="139">
        <v>0</v>
      </c>
      <c r="AC47" s="139">
        <v>0</v>
      </c>
      <c r="AD47" s="139">
        <v>0</v>
      </c>
      <c r="AE47" s="139">
        <v>0</v>
      </c>
      <c r="AF47" s="139">
        <v>0</v>
      </c>
      <c r="AG47" s="139">
        <v>0</v>
      </c>
      <c r="AH47" s="139">
        <v>0</v>
      </c>
      <c r="AI47" s="139">
        <v>0</v>
      </c>
      <c r="AJ47" s="139">
        <v>0</v>
      </c>
      <c r="AK47" s="139">
        <v>0</v>
      </c>
      <c r="AL47" s="139">
        <v>0</v>
      </c>
      <c r="AM47" s="139">
        <v>0</v>
      </c>
      <c r="AN47" s="139">
        <v>0</v>
      </c>
      <c r="AO47" s="139">
        <v>0</v>
      </c>
      <c r="AP47" s="139">
        <v>0</v>
      </c>
      <c r="AQ47" s="139">
        <v>0</v>
      </c>
      <c r="AR47" s="139">
        <v>0</v>
      </c>
      <c r="AS47" s="139">
        <v>0</v>
      </c>
      <c r="AT47" s="139">
        <v>0</v>
      </c>
      <c r="AU47" s="139">
        <v>0</v>
      </c>
      <c r="AV47" s="139">
        <v>0</v>
      </c>
      <c r="AW47" s="139">
        <v>0</v>
      </c>
      <c r="AX47" s="139">
        <v>0</v>
      </c>
      <c r="AY47" s="139">
        <v>896</v>
      </c>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row>
    <row r="48" spans="1:79" ht="14.5" x14ac:dyDescent="0.35">
      <c r="A48" s="131" t="s">
        <v>157</v>
      </c>
      <c r="B48" s="139">
        <v>0</v>
      </c>
      <c r="C48" s="139">
        <v>0</v>
      </c>
      <c r="D48" s="139">
        <v>0</v>
      </c>
      <c r="E48" s="139">
        <v>0</v>
      </c>
      <c r="F48" s="139">
        <v>0</v>
      </c>
      <c r="G48" s="139">
        <v>0</v>
      </c>
      <c r="H48" s="139">
        <v>0</v>
      </c>
      <c r="I48" s="139">
        <v>0</v>
      </c>
      <c r="J48" s="139">
        <v>0</v>
      </c>
      <c r="K48" s="139">
        <v>0</v>
      </c>
      <c r="L48" s="139">
        <v>0</v>
      </c>
      <c r="M48" s="139">
        <v>0</v>
      </c>
      <c r="N48" s="139">
        <v>0</v>
      </c>
      <c r="O48" s="139">
        <v>6</v>
      </c>
      <c r="P48" s="139">
        <v>0</v>
      </c>
      <c r="Q48" s="139">
        <v>20</v>
      </c>
      <c r="R48" s="139">
        <v>0</v>
      </c>
      <c r="S48" s="139">
        <v>0</v>
      </c>
      <c r="T48" s="139">
        <v>0</v>
      </c>
      <c r="U48" s="139">
        <v>0</v>
      </c>
      <c r="V48" s="139">
        <v>0</v>
      </c>
      <c r="W48" s="139">
        <v>0</v>
      </c>
      <c r="X48" s="139">
        <v>0</v>
      </c>
      <c r="Y48" s="139">
        <v>0</v>
      </c>
      <c r="Z48" s="139">
        <v>0</v>
      </c>
      <c r="AA48" s="139">
        <v>0</v>
      </c>
      <c r="AB48" s="139">
        <v>0</v>
      </c>
      <c r="AC48" s="139">
        <v>0</v>
      </c>
      <c r="AD48" s="139">
        <v>0</v>
      </c>
      <c r="AE48" s="139">
        <v>0</v>
      </c>
      <c r="AF48" s="139">
        <v>0</v>
      </c>
      <c r="AG48" s="139">
        <v>0</v>
      </c>
      <c r="AH48" s="139">
        <v>0</v>
      </c>
      <c r="AI48" s="139">
        <v>0</v>
      </c>
      <c r="AJ48" s="139">
        <v>0</v>
      </c>
      <c r="AK48" s="139">
        <v>0</v>
      </c>
      <c r="AL48" s="139">
        <v>0</v>
      </c>
      <c r="AM48" s="139">
        <v>0</v>
      </c>
      <c r="AN48" s="139">
        <v>0</v>
      </c>
      <c r="AO48" s="139">
        <v>0</v>
      </c>
      <c r="AP48" s="139">
        <v>0</v>
      </c>
      <c r="AQ48" s="139">
        <v>2</v>
      </c>
      <c r="AR48" s="139">
        <v>0</v>
      </c>
      <c r="AS48" s="139">
        <v>0</v>
      </c>
      <c r="AT48" s="139">
        <v>30</v>
      </c>
      <c r="AU48" s="139">
        <v>0</v>
      </c>
      <c r="AV48" s="139">
        <v>730</v>
      </c>
      <c r="AW48" s="139">
        <v>0</v>
      </c>
      <c r="AX48" s="139">
        <v>0</v>
      </c>
      <c r="AY48" s="139">
        <v>788</v>
      </c>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row>
    <row r="49" spans="1:79" ht="14.5" x14ac:dyDescent="0.35">
      <c r="A49" s="131" t="s">
        <v>147</v>
      </c>
      <c r="B49" s="139">
        <v>0</v>
      </c>
      <c r="C49" s="139">
        <v>0</v>
      </c>
      <c r="D49" s="139">
        <v>0</v>
      </c>
      <c r="E49" s="139">
        <v>1</v>
      </c>
      <c r="F49" s="139">
        <v>0</v>
      </c>
      <c r="G49" s="139">
        <v>0</v>
      </c>
      <c r="H49" s="139">
        <v>0</v>
      </c>
      <c r="I49" s="139">
        <v>0</v>
      </c>
      <c r="J49" s="139">
        <v>0</v>
      </c>
      <c r="K49" s="139">
        <v>0</v>
      </c>
      <c r="L49" s="139">
        <v>0</v>
      </c>
      <c r="M49" s="139">
        <v>0</v>
      </c>
      <c r="N49" s="139">
        <v>0</v>
      </c>
      <c r="O49" s="139">
        <v>22</v>
      </c>
      <c r="P49" s="139">
        <v>0</v>
      </c>
      <c r="Q49" s="139">
        <v>0</v>
      </c>
      <c r="R49" s="139">
        <v>0</v>
      </c>
      <c r="S49" s="139">
        <v>0</v>
      </c>
      <c r="T49" s="139">
        <v>0</v>
      </c>
      <c r="U49" s="139">
        <v>0</v>
      </c>
      <c r="V49" s="139">
        <v>0</v>
      </c>
      <c r="W49" s="139">
        <v>0</v>
      </c>
      <c r="X49" s="139">
        <v>0</v>
      </c>
      <c r="Y49" s="139">
        <v>0</v>
      </c>
      <c r="Z49" s="139">
        <v>0</v>
      </c>
      <c r="AA49" s="139">
        <v>0</v>
      </c>
      <c r="AB49" s="139">
        <v>0</v>
      </c>
      <c r="AC49" s="139">
        <v>0</v>
      </c>
      <c r="AD49" s="139">
        <v>0</v>
      </c>
      <c r="AE49" s="139">
        <v>0</v>
      </c>
      <c r="AF49" s="139">
        <v>0</v>
      </c>
      <c r="AG49" s="139">
        <v>0</v>
      </c>
      <c r="AH49" s="139">
        <v>0</v>
      </c>
      <c r="AI49" s="139">
        <v>0</v>
      </c>
      <c r="AJ49" s="139">
        <v>0</v>
      </c>
      <c r="AK49" s="139">
        <v>0</v>
      </c>
      <c r="AL49" s="139">
        <v>0</v>
      </c>
      <c r="AM49" s="139">
        <v>0</v>
      </c>
      <c r="AN49" s="139">
        <v>0</v>
      </c>
      <c r="AO49" s="139">
        <v>0</v>
      </c>
      <c r="AP49" s="139">
        <v>0</v>
      </c>
      <c r="AQ49" s="139">
        <v>0</v>
      </c>
      <c r="AR49" s="139">
        <v>0</v>
      </c>
      <c r="AS49" s="139">
        <v>0</v>
      </c>
      <c r="AT49" s="139">
        <v>2</v>
      </c>
      <c r="AU49" s="139">
        <v>0</v>
      </c>
      <c r="AV49" s="139">
        <v>593</v>
      </c>
      <c r="AW49" s="139">
        <v>0</v>
      </c>
      <c r="AX49" s="139">
        <v>0</v>
      </c>
      <c r="AY49" s="139">
        <v>618</v>
      </c>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row>
    <row r="50" spans="1:79" ht="14.5" x14ac:dyDescent="0.35">
      <c r="A50" s="131" t="s">
        <v>174</v>
      </c>
      <c r="B50" s="139">
        <v>0</v>
      </c>
      <c r="C50" s="139">
        <v>0</v>
      </c>
      <c r="D50" s="139">
        <v>0</v>
      </c>
      <c r="E50" s="139">
        <v>0</v>
      </c>
      <c r="F50" s="139">
        <v>0</v>
      </c>
      <c r="G50" s="139">
        <v>0</v>
      </c>
      <c r="H50" s="139">
        <v>0</v>
      </c>
      <c r="I50" s="139">
        <v>0</v>
      </c>
      <c r="J50" s="139">
        <v>0</v>
      </c>
      <c r="K50" s="139">
        <v>0</v>
      </c>
      <c r="L50" s="139">
        <v>0</v>
      </c>
      <c r="M50" s="139">
        <v>0</v>
      </c>
      <c r="N50" s="139">
        <v>0</v>
      </c>
      <c r="O50" s="139">
        <v>371</v>
      </c>
      <c r="P50" s="139">
        <v>0</v>
      </c>
      <c r="Q50" s="139">
        <v>0</v>
      </c>
      <c r="R50" s="139">
        <v>0</v>
      </c>
      <c r="S50" s="139">
        <v>0</v>
      </c>
      <c r="T50" s="139">
        <v>0</v>
      </c>
      <c r="U50" s="139">
        <v>0</v>
      </c>
      <c r="V50" s="139">
        <v>0</v>
      </c>
      <c r="W50" s="139">
        <v>0</v>
      </c>
      <c r="X50" s="139">
        <v>0</v>
      </c>
      <c r="Y50" s="139">
        <v>0</v>
      </c>
      <c r="Z50" s="139">
        <v>0</v>
      </c>
      <c r="AA50" s="139">
        <v>0</v>
      </c>
      <c r="AB50" s="139">
        <v>0</v>
      </c>
      <c r="AC50" s="139">
        <v>0</v>
      </c>
      <c r="AD50" s="139">
        <v>0</v>
      </c>
      <c r="AE50" s="139">
        <v>0</v>
      </c>
      <c r="AF50" s="139">
        <v>0</v>
      </c>
      <c r="AG50" s="139">
        <v>0</v>
      </c>
      <c r="AH50" s="139">
        <v>0</v>
      </c>
      <c r="AI50" s="139">
        <v>0</v>
      </c>
      <c r="AJ50" s="139">
        <v>0</v>
      </c>
      <c r="AK50" s="139">
        <v>0</v>
      </c>
      <c r="AL50" s="139">
        <v>0</v>
      </c>
      <c r="AM50" s="139">
        <v>0</v>
      </c>
      <c r="AN50" s="139">
        <v>0</v>
      </c>
      <c r="AO50" s="139">
        <v>0</v>
      </c>
      <c r="AP50" s="139">
        <v>0</v>
      </c>
      <c r="AQ50" s="139">
        <v>0</v>
      </c>
      <c r="AR50" s="139">
        <v>0</v>
      </c>
      <c r="AS50" s="139">
        <v>0</v>
      </c>
      <c r="AT50" s="139">
        <v>0</v>
      </c>
      <c r="AU50" s="139">
        <v>0</v>
      </c>
      <c r="AV50" s="139">
        <v>0</v>
      </c>
      <c r="AW50" s="139">
        <v>0</v>
      </c>
      <c r="AX50" s="139">
        <v>0</v>
      </c>
      <c r="AY50" s="139">
        <v>371</v>
      </c>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row>
    <row r="51" spans="1:79" ht="14.5" x14ac:dyDescent="0.35">
      <c r="A51" s="131" t="s">
        <v>162</v>
      </c>
      <c r="B51" s="139">
        <v>0</v>
      </c>
      <c r="C51" s="139">
        <v>4</v>
      </c>
      <c r="D51" s="139">
        <v>1</v>
      </c>
      <c r="E51" s="139">
        <v>1</v>
      </c>
      <c r="F51" s="139">
        <v>1</v>
      </c>
      <c r="G51" s="139">
        <v>0</v>
      </c>
      <c r="H51" s="139">
        <v>0</v>
      </c>
      <c r="I51" s="139">
        <v>1</v>
      </c>
      <c r="J51" s="139">
        <v>0</v>
      </c>
      <c r="K51" s="139">
        <v>0</v>
      </c>
      <c r="L51" s="139">
        <v>0</v>
      </c>
      <c r="M51" s="139">
        <v>2</v>
      </c>
      <c r="N51" s="139">
        <v>36</v>
      </c>
      <c r="O51" s="139">
        <v>7</v>
      </c>
      <c r="P51" s="139">
        <v>0</v>
      </c>
      <c r="Q51" s="139">
        <v>37</v>
      </c>
      <c r="R51" s="139">
        <v>23</v>
      </c>
      <c r="S51" s="139">
        <v>1</v>
      </c>
      <c r="T51" s="139">
        <v>0</v>
      </c>
      <c r="U51" s="139">
        <v>0</v>
      </c>
      <c r="V51" s="139">
        <v>0</v>
      </c>
      <c r="W51" s="139">
        <v>9</v>
      </c>
      <c r="X51" s="139">
        <v>0</v>
      </c>
      <c r="Y51" s="139">
        <v>0</v>
      </c>
      <c r="Z51" s="139">
        <v>6</v>
      </c>
      <c r="AA51" s="139">
        <v>0</v>
      </c>
      <c r="AB51" s="139">
        <v>0</v>
      </c>
      <c r="AC51" s="139">
        <v>0</v>
      </c>
      <c r="AD51" s="139">
        <v>0</v>
      </c>
      <c r="AE51" s="139">
        <v>0</v>
      </c>
      <c r="AF51" s="139">
        <v>2</v>
      </c>
      <c r="AG51" s="139">
        <v>0</v>
      </c>
      <c r="AH51" s="139">
        <v>0</v>
      </c>
      <c r="AI51" s="139">
        <v>0</v>
      </c>
      <c r="AJ51" s="139">
        <v>0</v>
      </c>
      <c r="AK51" s="139">
        <v>1</v>
      </c>
      <c r="AL51" s="139">
        <v>0</v>
      </c>
      <c r="AM51" s="139">
        <v>0</v>
      </c>
      <c r="AN51" s="139">
        <v>0</v>
      </c>
      <c r="AO51" s="139">
        <v>0</v>
      </c>
      <c r="AP51" s="139">
        <v>0</v>
      </c>
      <c r="AQ51" s="139">
        <v>0</v>
      </c>
      <c r="AR51" s="139">
        <v>0</v>
      </c>
      <c r="AS51" s="139">
        <v>0</v>
      </c>
      <c r="AT51" s="139">
        <v>43</v>
      </c>
      <c r="AU51" s="139">
        <v>137</v>
      </c>
      <c r="AV51" s="139">
        <v>4</v>
      </c>
      <c r="AW51" s="139">
        <v>0</v>
      </c>
      <c r="AX51" s="139">
        <v>3</v>
      </c>
      <c r="AY51" s="139">
        <v>319</v>
      </c>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row>
    <row r="52" spans="1:79" ht="14.5" x14ac:dyDescent="0.35">
      <c r="A52" s="131" t="s">
        <v>175</v>
      </c>
      <c r="B52" s="139">
        <v>0</v>
      </c>
      <c r="C52" s="139">
        <v>0</v>
      </c>
      <c r="D52" s="139">
        <v>0</v>
      </c>
      <c r="E52" s="139">
        <v>0</v>
      </c>
      <c r="F52" s="139">
        <v>0</v>
      </c>
      <c r="G52" s="139">
        <v>0</v>
      </c>
      <c r="H52" s="139">
        <v>0</v>
      </c>
      <c r="I52" s="139">
        <v>0</v>
      </c>
      <c r="J52" s="139">
        <v>0</v>
      </c>
      <c r="K52" s="139">
        <v>0</v>
      </c>
      <c r="L52" s="139">
        <v>0</v>
      </c>
      <c r="M52" s="139">
        <v>24</v>
      </c>
      <c r="N52" s="139">
        <v>0</v>
      </c>
      <c r="O52" s="139">
        <v>260</v>
      </c>
      <c r="P52" s="139">
        <v>0</v>
      </c>
      <c r="Q52" s="139">
        <v>0</v>
      </c>
      <c r="R52" s="139">
        <v>24</v>
      </c>
      <c r="S52" s="139">
        <v>0</v>
      </c>
      <c r="T52" s="139">
        <v>0</v>
      </c>
      <c r="U52" s="139">
        <v>0</v>
      </c>
      <c r="V52" s="139">
        <v>0</v>
      </c>
      <c r="W52" s="139">
        <v>0</v>
      </c>
      <c r="X52" s="139">
        <v>0</v>
      </c>
      <c r="Y52" s="139">
        <v>0</v>
      </c>
      <c r="Z52" s="139">
        <v>0</v>
      </c>
      <c r="AA52" s="139">
        <v>0</v>
      </c>
      <c r="AB52" s="139">
        <v>0</v>
      </c>
      <c r="AC52" s="139">
        <v>0</v>
      </c>
      <c r="AD52" s="139">
        <v>0</v>
      </c>
      <c r="AE52" s="139">
        <v>0</v>
      </c>
      <c r="AF52" s="139">
        <v>0</v>
      </c>
      <c r="AG52" s="139">
        <v>0</v>
      </c>
      <c r="AH52" s="139">
        <v>0</v>
      </c>
      <c r="AI52" s="139">
        <v>0</v>
      </c>
      <c r="AJ52" s="139">
        <v>0</v>
      </c>
      <c r="AK52" s="139">
        <v>0</v>
      </c>
      <c r="AL52" s="139">
        <v>0</v>
      </c>
      <c r="AM52" s="139">
        <v>0</v>
      </c>
      <c r="AN52" s="139">
        <v>0</v>
      </c>
      <c r="AO52" s="139">
        <v>0</v>
      </c>
      <c r="AP52" s="139">
        <v>0</v>
      </c>
      <c r="AQ52" s="139">
        <v>0</v>
      </c>
      <c r="AR52" s="139">
        <v>0</v>
      </c>
      <c r="AS52" s="139">
        <v>0</v>
      </c>
      <c r="AT52" s="139">
        <v>0</v>
      </c>
      <c r="AU52" s="139">
        <v>0</v>
      </c>
      <c r="AV52" s="139">
        <v>0</v>
      </c>
      <c r="AW52" s="139">
        <v>0</v>
      </c>
      <c r="AX52" s="139">
        <v>0</v>
      </c>
      <c r="AY52" s="139">
        <v>308</v>
      </c>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row>
    <row r="53" spans="1:79" ht="14.5" x14ac:dyDescent="0.35">
      <c r="A53" s="131" t="s">
        <v>151</v>
      </c>
      <c r="B53" s="139">
        <v>0</v>
      </c>
      <c r="C53" s="139">
        <v>0</v>
      </c>
      <c r="D53" s="139">
        <v>0</v>
      </c>
      <c r="E53" s="139">
        <v>0</v>
      </c>
      <c r="F53" s="139">
        <v>0</v>
      </c>
      <c r="G53" s="139">
        <v>0</v>
      </c>
      <c r="H53" s="139">
        <v>0</v>
      </c>
      <c r="I53" s="139">
        <v>0</v>
      </c>
      <c r="J53" s="139">
        <v>0</v>
      </c>
      <c r="K53" s="139">
        <v>0</v>
      </c>
      <c r="L53" s="139">
        <v>0</v>
      </c>
      <c r="M53" s="139">
        <v>15</v>
      </c>
      <c r="N53" s="139">
        <v>0</v>
      </c>
      <c r="O53" s="139">
        <v>0</v>
      </c>
      <c r="P53" s="139">
        <v>0</v>
      </c>
      <c r="Q53" s="139">
        <v>0</v>
      </c>
      <c r="R53" s="139">
        <v>0</v>
      </c>
      <c r="S53" s="139">
        <v>0</v>
      </c>
      <c r="T53" s="139">
        <v>1</v>
      </c>
      <c r="U53" s="139">
        <v>0</v>
      </c>
      <c r="V53" s="139">
        <v>0</v>
      </c>
      <c r="W53" s="139">
        <v>0</v>
      </c>
      <c r="X53" s="139">
        <v>0</v>
      </c>
      <c r="Y53" s="139">
        <v>0</v>
      </c>
      <c r="Z53" s="139">
        <v>0</v>
      </c>
      <c r="AA53" s="139">
        <v>0</v>
      </c>
      <c r="AB53" s="139">
        <v>0</v>
      </c>
      <c r="AC53" s="139">
        <v>0</v>
      </c>
      <c r="AD53" s="139">
        <v>0</v>
      </c>
      <c r="AE53" s="139">
        <v>0</v>
      </c>
      <c r="AF53" s="139">
        <v>0</v>
      </c>
      <c r="AG53" s="139">
        <v>0</v>
      </c>
      <c r="AH53" s="139">
        <v>0</v>
      </c>
      <c r="AI53" s="139">
        <v>0</v>
      </c>
      <c r="AJ53" s="139">
        <v>0</v>
      </c>
      <c r="AK53" s="139">
        <v>0</v>
      </c>
      <c r="AL53" s="139">
        <v>0</v>
      </c>
      <c r="AM53" s="139">
        <v>0</v>
      </c>
      <c r="AN53" s="139">
        <v>0</v>
      </c>
      <c r="AO53" s="139">
        <v>0</v>
      </c>
      <c r="AP53" s="139">
        <v>0</v>
      </c>
      <c r="AQ53" s="139">
        <v>0</v>
      </c>
      <c r="AR53" s="139">
        <v>0</v>
      </c>
      <c r="AS53" s="139">
        <v>0</v>
      </c>
      <c r="AT53" s="139">
        <v>201</v>
      </c>
      <c r="AU53" s="139">
        <v>5</v>
      </c>
      <c r="AV53" s="139">
        <v>40</v>
      </c>
      <c r="AW53" s="139">
        <v>0</v>
      </c>
      <c r="AX53" s="139">
        <v>0</v>
      </c>
      <c r="AY53" s="139">
        <v>262</v>
      </c>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row>
    <row r="54" spans="1:79" ht="14.5" x14ac:dyDescent="0.35">
      <c r="A54" s="131" t="s">
        <v>176</v>
      </c>
      <c r="B54" s="139">
        <v>0</v>
      </c>
      <c r="C54" s="139">
        <v>0</v>
      </c>
      <c r="D54" s="139">
        <v>136</v>
      </c>
      <c r="E54" s="139">
        <v>0</v>
      </c>
      <c r="F54" s="139">
        <v>0</v>
      </c>
      <c r="G54" s="139">
        <v>0</v>
      </c>
      <c r="H54" s="139">
        <v>0</v>
      </c>
      <c r="I54" s="139">
        <v>0</v>
      </c>
      <c r="J54" s="139">
        <v>0</v>
      </c>
      <c r="K54" s="139">
        <v>0</v>
      </c>
      <c r="L54" s="139">
        <v>0</v>
      </c>
      <c r="M54" s="139">
        <v>0</v>
      </c>
      <c r="N54" s="139">
        <v>0</v>
      </c>
      <c r="O54" s="139">
        <v>49</v>
      </c>
      <c r="P54" s="139">
        <v>0</v>
      </c>
      <c r="Q54" s="139">
        <v>0</v>
      </c>
      <c r="R54" s="139">
        <v>0</v>
      </c>
      <c r="S54" s="139">
        <v>0</v>
      </c>
      <c r="T54" s="139">
        <v>71</v>
      </c>
      <c r="U54" s="139">
        <v>0</v>
      </c>
      <c r="V54" s="139">
        <v>0</v>
      </c>
      <c r="W54" s="139">
        <v>0</v>
      </c>
      <c r="X54" s="139">
        <v>0</v>
      </c>
      <c r="Y54" s="139">
        <v>0</v>
      </c>
      <c r="Z54" s="139">
        <v>0</v>
      </c>
      <c r="AA54" s="139">
        <v>0</v>
      </c>
      <c r="AB54" s="139">
        <v>0</v>
      </c>
      <c r="AC54" s="139">
        <v>0</v>
      </c>
      <c r="AD54" s="139">
        <v>0</v>
      </c>
      <c r="AE54" s="139">
        <v>0</v>
      </c>
      <c r="AF54" s="139">
        <v>0</v>
      </c>
      <c r="AG54" s="139">
        <v>0</v>
      </c>
      <c r="AH54" s="139">
        <v>0</v>
      </c>
      <c r="AI54" s="139">
        <v>0</v>
      </c>
      <c r="AJ54" s="139">
        <v>0</v>
      </c>
      <c r="AK54" s="139">
        <v>0</v>
      </c>
      <c r="AL54" s="139">
        <v>0</v>
      </c>
      <c r="AM54" s="139">
        <v>0</v>
      </c>
      <c r="AN54" s="139">
        <v>0</v>
      </c>
      <c r="AO54" s="139">
        <v>0</v>
      </c>
      <c r="AP54" s="139">
        <v>0</v>
      </c>
      <c r="AQ54" s="139">
        <v>0</v>
      </c>
      <c r="AR54" s="139">
        <v>0</v>
      </c>
      <c r="AS54" s="139">
        <v>0</v>
      </c>
      <c r="AT54" s="139">
        <v>0</v>
      </c>
      <c r="AU54" s="139">
        <v>0</v>
      </c>
      <c r="AV54" s="139">
        <v>0</v>
      </c>
      <c r="AW54" s="139">
        <v>0</v>
      </c>
      <c r="AX54" s="139">
        <v>0</v>
      </c>
      <c r="AY54" s="139">
        <v>256</v>
      </c>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row>
    <row r="55" spans="1:79" ht="14.5" x14ac:dyDescent="0.35">
      <c r="A55" s="131" t="s">
        <v>177</v>
      </c>
      <c r="B55" s="139">
        <v>0</v>
      </c>
      <c r="C55" s="139">
        <v>0</v>
      </c>
      <c r="D55" s="139">
        <v>0</v>
      </c>
      <c r="E55" s="139">
        <v>0</v>
      </c>
      <c r="F55" s="139">
        <v>0</v>
      </c>
      <c r="G55" s="139">
        <v>0</v>
      </c>
      <c r="H55" s="139">
        <v>0</v>
      </c>
      <c r="I55" s="139">
        <v>0</v>
      </c>
      <c r="J55" s="139">
        <v>0</v>
      </c>
      <c r="K55" s="139">
        <v>0</v>
      </c>
      <c r="L55" s="139">
        <v>0</v>
      </c>
      <c r="M55" s="139">
        <v>0</v>
      </c>
      <c r="N55" s="139">
        <v>0</v>
      </c>
      <c r="O55" s="139">
        <v>224</v>
      </c>
      <c r="P55" s="139">
        <v>0</v>
      </c>
      <c r="Q55" s="139">
        <v>0</v>
      </c>
      <c r="R55" s="139">
        <v>0</v>
      </c>
      <c r="S55" s="139">
        <v>0</v>
      </c>
      <c r="T55" s="139">
        <v>24</v>
      </c>
      <c r="U55" s="139">
        <v>0</v>
      </c>
      <c r="V55" s="139">
        <v>0</v>
      </c>
      <c r="W55" s="139">
        <v>0</v>
      </c>
      <c r="X55" s="139">
        <v>0</v>
      </c>
      <c r="Y55" s="139">
        <v>0</v>
      </c>
      <c r="Z55" s="139">
        <v>0</v>
      </c>
      <c r="AA55" s="139">
        <v>0</v>
      </c>
      <c r="AB55" s="139">
        <v>0</v>
      </c>
      <c r="AC55" s="139">
        <v>0</v>
      </c>
      <c r="AD55" s="139">
        <v>0</v>
      </c>
      <c r="AE55" s="139">
        <v>0</v>
      </c>
      <c r="AF55" s="139">
        <v>0</v>
      </c>
      <c r="AG55" s="139">
        <v>0</v>
      </c>
      <c r="AH55" s="139">
        <v>0</v>
      </c>
      <c r="AI55" s="139">
        <v>0</v>
      </c>
      <c r="AJ55" s="139">
        <v>0</v>
      </c>
      <c r="AK55" s="139">
        <v>0</v>
      </c>
      <c r="AL55" s="139">
        <v>0</v>
      </c>
      <c r="AM55" s="139">
        <v>0</v>
      </c>
      <c r="AN55" s="139">
        <v>0</v>
      </c>
      <c r="AO55" s="139">
        <v>0</v>
      </c>
      <c r="AP55" s="139">
        <v>0</v>
      </c>
      <c r="AQ55" s="139">
        <v>0</v>
      </c>
      <c r="AR55" s="139">
        <v>0</v>
      </c>
      <c r="AS55" s="139">
        <v>0</v>
      </c>
      <c r="AT55" s="139">
        <v>0</v>
      </c>
      <c r="AU55" s="139">
        <v>0</v>
      </c>
      <c r="AV55" s="139">
        <v>0</v>
      </c>
      <c r="AW55" s="139">
        <v>0</v>
      </c>
      <c r="AX55" s="139">
        <v>0</v>
      </c>
      <c r="AY55" s="139">
        <v>248</v>
      </c>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row>
    <row r="56" spans="1:79" ht="14.5" x14ac:dyDescent="0.35">
      <c r="A56" s="131" t="s">
        <v>160</v>
      </c>
      <c r="B56" s="139">
        <v>0</v>
      </c>
      <c r="C56" s="139">
        <v>0</v>
      </c>
      <c r="D56" s="139">
        <v>0</v>
      </c>
      <c r="E56" s="139">
        <v>0</v>
      </c>
      <c r="F56" s="139">
        <v>0</v>
      </c>
      <c r="G56" s="139">
        <v>0</v>
      </c>
      <c r="H56" s="139">
        <v>0</v>
      </c>
      <c r="I56" s="139">
        <v>0</v>
      </c>
      <c r="J56" s="139">
        <v>0</v>
      </c>
      <c r="K56" s="139">
        <v>0</v>
      </c>
      <c r="L56" s="139">
        <v>0</v>
      </c>
      <c r="M56" s="139">
        <v>0</v>
      </c>
      <c r="N56" s="139">
        <v>0</v>
      </c>
      <c r="O56" s="139">
        <v>0</v>
      </c>
      <c r="P56" s="139">
        <v>0</v>
      </c>
      <c r="Q56" s="139">
        <v>0</v>
      </c>
      <c r="R56" s="139">
        <v>0</v>
      </c>
      <c r="S56" s="139">
        <v>0</v>
      </c>
      <c r="T56" s="139">
        <v>0</v>
      </c>
      <c r="U56" s="139">
        <v>0</v>
      </c>
      <c r="V56" s="139">
        <v>0</v>
      </c>
      <c r="W56" s="139">
        <v>0</v>
      </c>
      <c r="X56" s="139">
        <v>0</v>
      </c>
      <c r="Y56" s="139">
        <v>0</v>
      </c>
      <c r="Z56" s="139">
        <v>0</v>
      </c>
      <c r="AA56" s="139">
        <v>0</v>
      </c>
      <c r="AB56" s="139">
        <v>0</v>
      </c>
      <c r="AC56" s="139">
        <v>0</v>
      </c>
      <c r="AD56" s="139">
        <v>0</v>
      </c>
      <c r="AE56" s="139">
        <v>0</v>
      </c>
      <c r="AF56" s="139">
        <v>0</v>
      </c>
      <c r="AG56" s="139">
        <v>0</v>
      </c>
      <c r="AH56" s="139">
        <v>0</v>
      </c>
      <c r="AI56" s="139">
        <v>0</v>
      </c>
      <c r="AJ56" s="139">
        <v>0</v>
      </c>
      <c r="AK56" s="139">
        <v>0</v>
      </c>
      <c r="AL56" s="139">
        <v>0</v>
      </c>
      <c r="AM56" s="139">
        <v>0</v>
      </c>
      <c r="AN56" s="139">
        <v>0</v>
      </c>
      <c r="AO56" s="139">
        <v>0</v>
      </c>
      <c r="AP56" s="139">
        <v>0</v>
      </c>
      <c r="AQ56" s="139">
        <v>0</v>
      </c>
      <c r="AR56" s="139">
        <v>0</v>
      </c>
      <c r="AS56" s="139">
        <v>0</v>
      </c>
      <c r="AT56" s="139">
        <v>218</v>
      </c>
      <c r="AU56" s="139">
        <v>6</v>
      </c>
      <c r="AV56" s="139">
        <v>0</v>
      </c>
      <c r="AW56" s="139">
        <v>0</v>
      </c>
      <c r="AX56" s="139">
        <v>0</v>
      </c>
      <c r="AY56" s="139">
        <v>224</v>
      </c>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row>
    <row r="57" spans="1:79" ht="14.5" x14ac:dyDescent="0.35">
      <c r="A57" s="131" t="s">
        <v>153</v>
      </c>
      <c r="B57" s="139">
        <v>0</v>
      </c>
      <c r="C57" s="139">
        <v>0</v>
      </c>
      <c r="D57" s="139">
        <v>0</v>
      </c>
      <c r="E57" s="139">
        <v>0</v>
      </c>
      <c r="F57" s="139">
        <v>0</v>
      </c>
      <c r="G57" s="139">
        <v>0</v>
      </c>
      <c r="H57" s="139">
        <v>0</v>
      </c>
      <c r="I57" s="139">
        <v>0</v>
      </c>
      <c r="J57" s="139">
        <v>0</v>
      </c>
      <c r="K57" s="139">
        <v>0</v>
      </c>
      <c r="L57" s="139">
        <v>0</v>
      </c>
      <c r="M57" s="139">
        <v>0</v>
      </c>
      <c r="N57" s="139">
        <v>0</v>
      </c>
      <c r="O57" s="139">
        <v>0</v>
      </c>
      <c r="P57" s="139">
        <v>0</v>
      </c>
      <c r="Q57" s="139">
        <v>0</v>
      </c>
      <c r="R57" s="139">
        <v>0</v>
      </c>
      <c r="S57" s="139">
        <v>0</v>
      </c>
      <c r="T57" s="139">
        <v>0</v>
      </c>
      <c r="U57" s="139">
        <v>0</v>
      </c>
      <c r="V57" s="139">
        <v>0</v>
      </c>
      <c r="W57" s="139">
        <v>0</v>
      </c>
      <c r="X57" s="139">
        <v>0</v>
      </c>
      <c r="Y57" s="139">
        <v>0</v>
      </c>
      <c r="Z57" s="139">
        <v>0</v>
      </c>
      <c r="AA57" s="139">
        <v>0</v>
      </c>
      <c r="AB57" s="139">
        <v>0</v>
      </c>
      <c r="AC57" s="139">
        <v>0</v>
      </c>
      <c r="AD57" s="139">
        <v>0</v>
      </c>
      <c r="AE57" s="139">
        <v>0</v>
      </c>
      <c r="AF57" s="139">
        <v>0</v>
      </c>
      <c r="AG57" s="139">
        <v>0</v>
      </c>
      <c r="AH57" s="139">
        <v>0</v>
      </c>
      <c r="AI57" s="139">
        <v>0</v>
      </c>
      <c r="AJ57" s="139">
        <v>0</v>
      </c>
      <c r="AK57" s="139">
        <v>0</v>
      </c>
      <c r="AL57" s="139">
        <v>0</v>
      </c>
      <c r="AM57" s="139">
        <v>0</v>
      </c>
      <c r="AN57" s="139">
        <v>0</v>
      </c>
      <c r="AO57" s="139">
        <v>0</v>
      </c>
      <c r="AP57" s="139">
        <v>0</v>
      </c>
      <c r="AQ57" s="139">
        <v>0</v>
      </c>
      <c r="AR57" s="139">
        <v>0</v>
      </c>
      <c r="AS57" s="139">
        <v>0</v>
      </c>
      <c r="AT57" s="139">
        <v>190</v>
      </c>
      <c r="AU57" s="139">
        <v>3</v>
      </c>
      <c r="AV57" s="139">
        <v>26</v>
      </c>
      <c r="AW57" s="139">
        <v>0</v>
      </c>
      <c r="AX57" s="139">
        <v>0</v>
      </c>
      <c r="AY57" s="139">
        <v>219</v>
      </c>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row>
    <row r="58" spans="1:79" ht="14.5" x14ac:dyDescent="0.35">
      <c r="A58" s="131" t="s">
        <v>178</v>
      </c>
      <c r="B58" s="139">
        <v>0</v>
      </c>
      <c r="C58" s="139">
        <v>0</v>
      </c>
      <c r="D58" s="139">
        <v>0</v>
      </c>
      <c r="E58" s="139">
        <v>5</v>
      </c>
      <c r="F58" s="139">
        <v>0</v>
      </c>
      <c r="G58" s="139">
        <v>0</v>
      </c>
      <c r="H58" s="139">
        <v>0</v>
      </c>
      <c r="I58" s="139">
        <v>0</v>
      </c>
      <c r="J58" s="139">
        <v>0</v>
      </c>
      <c r="K58" s="139">
        <v>0</v>
      </c>
      <c r="L58" s="139">
        <v>0</v>
      </c>
      <c r="M58" s="139">
        <v>9</v>
      </c>
      <c r="N58" s="139">
        <v>0</v>
      </c>
      <c r="O58" s="139">
        <v>67</v>
      </c>
      <c r="P58" s="139">
        <v>18</v>
      </c>
      <c r="Q58" s="139">
        <v>71</v>
      </c>
      <c r="R58" s="139">
        <v>4</v>
      </c>
      <c r="S58" s="139">
        <v>0</v>
      </c>
      <c r="T58" s="139">
        <v>0</v>
      </c>
      <c r="U58" s="139">
        <v>0</v>
      </c>
      <c r="V58" s="139">
        <v>0</v>
      </c>
      <c r="W58" s="139">
        <v>0</v>
      </c>
      <c r="X58" s="139">
        <v>0</v>
      </c>
      <c r="Y58" s="139">
        <v>0</v>
      </c>
      <c r="Z58" s="139">
        <v>0</v>
      </c>
      <c r="AA58" s="139">
        <v>0</v>
      </c>
      <c r="AB58" s="139">
        <v>0</v>
      </c>
      <c r="AC58" s="139">
        <v>0</v>
      </c>
      <c r="AD58" s="139">
        <v>0</v>
      </c>
      <c r="AE58" s="139">
        <v>0</v>
      </c>
      <c r="AF58" s="139">
        <v>0</v>
      </c>
      <c r="AG58" s="139">
        <v>0</v>
      </c>
      <c r="AH58" s="139">
        <v>0</v>
      </c>
      <c r="AI58" s="139">
        <v>0</v>
      </c>
      <c r="AJ58" s="139">
        <v>0</v>
      </c>
      <c r="AK58" s="139">
        <v>0</v>
      </c>
      <c r="AL58" s="139">
        <v>0</v>
      </c>
      <c r="AM58" s="139">
        <v>0</v>
      </c>
      <c r="AN58" s="139">
        <v>0</v>
      </c>
      <c r="AO58" s="139">
        <v>0</v>
      </c>
      <c r="AP58" s="139">
        <v>0</v>
      </c>
      <c r="AQ58" s="139">
        <v>0</v>
      </c>
      <c r="AR58" s="139">
        <v>0</v>
      </c>
      <c r="AS58" s="139">
        <v>0</v>
      </c>
      <c r="AT58" s="139">
        <v>5</v>
      </c>
      <c r="AU58" s="139">
        <v>0</v>
      </c>
      <c r="AV58" s="139">
        <v>17</v>
      </c>
      <c r="AW58" s="139">
        <v>0</v>
      </c>
      <c r="AX58" s="139">
        <v>0</v>
      </c>
      <c r="AY58" s="139">
        <v>196</v>
      </c>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row>
    <row r="59" spans="1:79" ht="14.5" x14ac:dyDescent="0.35">
      <c r="A59" s="131" t="s">
        <v>155</v>
      </c>
      <c r="B59" s="139">
        <v>0</v>
      </c>
      <c r="C59" s="139">
        <v>0</v>
      </c>
      <c r="D59" s="139">
        <v>0</v>
      </c>
      <c r="E59" s="139">
        <v>0</v>
      </c>
      <c r="F59" s="139">
        <v>0</v>
      </c>
      <c r="G59" s="139">
        <v>0</v>
      </c>
      <c r="H59" s="139">
        <v>0</v>
      </c>
      <c r="I59" s="139">
        <v>0</v>
      </c>
      <c r="J59" s="139">
        <v>0</v>
      </c>
      <c r="K59" s="139">
        <v>0</v>
      </c>
      <c r="L59" s="139">
        <v>0</v>
      </c>
      <c r="M59" s="139">
        <v>0</v>
      </c>
      <c r="N59" s="139">
        <v>0</v>
      </c>
      <c r="O59" s="139">
        <v>0</v>
      </c>
      <c r="P59" s="139">
        <v>0</v>
      </c>
      <c r="Q59" s="139">
        <v>0</v>
      </c>
      <c r="R59" s="139">
        <v>0</v>
      </c>
      <c r="S59" s="139">
        <v>0</v>
      </c>
      <c r="T59" s="139">
        <v>0</v>
      </c>
      <c r="U59" s="139">
        <v>0</v>
      </c>
      <c r="V59" s="139">
        <v>0</v>
      </c>
      <c r="W59" s="139">
        <v>0</v>
      </c>
      <c r="X59" s="139">
        <v>0</v>
      </c>
      <c r="Y59" s="139">
        <v>0</v>
      </c>
      <c r="Z59" s="139">
        <v>0</v>
      </c>
      <c r="AA59" s="139">
        <v>0</v>
      </c>
      <c r="AB59" s="139">
        <v>0</v>
      </c>
      <c r="AC59" s="139">
        <v>0</v>
      </c>
      <c r="AD59" s="139">
        <v>0</v>
      </c>
      <c r="AE59" s="139">
        <v>0</v>
      </c>
      <c r="AF59" s="139">
        <v>0</v>
      </c>
      <c r="AG59" s="139">
        <v>0</v>
      </c>
      <c r="AH59" s="139">
        <v>0</v>
      </c>
      <c r="AI59" s="139">
        <v>0</v>
      </c>
      <c r="AJ59" s="139">
        <v>0</v>
      </c>
      <c r="AK59" s="139">
        <v>0</v>
      </c>
      <c r="AL59" s="139">
        <v>0</v>
      </c>
      <c r="AM59" s="139">
        <v>0</v>
      </c>
      <c r="AN59" s="139">
        <v>0</v>
      </c>
      <c r="AO59" s="139">
        <v>0</v>
      </c>
      <c r="AP59" s="139">
        <v>0</v>
      </c>
      <c r="AQ59" s="139">
        <v>0</v>
      </c>
      <c r="AR59" s="139">
        <v>0</v>
      </c>
      <c r="AS59" s="139">
        <v>0</v>
      </c>
      <c r="AT59" s="139">
        <v>138</v>
      </c>
      <c r="AU59" s="139">
        <v>4</v>
      </c>
      <c r="AV59" s="139">
        <v>0</v>
      </c>
      <c r="AW59" s="139">
        <v>0</v>
      </c>
      <c r="AX59" s="139">
        <v>0</v>
      </c>
      <c r="AY59" s="139">
        <v>142</v>
      </c>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row>
    <row r="60" spans="1:79" ht="14.5" x14ac:dyDescent="0.35">
      <c r="A60" s="131" t="s">
        <v>148</v>
      </c>
      <c r="B60" s="139">
        <v>0</v>
      </c>
      <c r="C60" s="139">
        <v>0</v>
      </c>
      <c r="D60" s="139">
        <v>0</v>
      </c>
      <c r="E60" s="139">
        <v>0</v>
      </c>
      <c r="F60" s="139">
        <v>0</v>
      </c>
      <c r="G60" s="139">
        <v>0</v>
      </c>
      <c r="H60" s="139">
        <v>0</v>
      </c>
      <c r="I60" s="139">
        <v>0</v>
      </c>
      <c r="J60" s="139">
        <v>0</v>
      </c>
      <c r="K60" s="139">
        <v>0</v>
      </c>
      <c r="L60" s="139">
        <v>0</v>
      </c>
      <c r="M60" s="139">
        <v>23</v>
      </c>
      <c r="N60" s="139">
        <v>0</v>
      </c>
      <c r="O60" s="139">
        <v>0</v>
      </c>
      <c r="P60" s="139">
        <v>0</v>
      </c>
      <c r="Q60" s="139">
        <v>0</v>
      </c>
      <c r="R60" s="139">
        <v>0</v>
      </c>
      <c r="S60" s="139">
        <v>0</v>
      </c>
      <c r="T60" s="139">
        <v>0</v>
      </c>
      <c r="U60" s="139">
        <v>0</v>
      </c>
      <c r="V60" s="139">
        <v>0</v>
      </c>
      <c r="W60" s="139">
        <v>0</v>
      </c>
      <c r="X60" s="139">
        <v>0</v>
      </c>
      <c r="Y60" s="139">
        <v>0</v>
      </c>
      <c r="Z60" s="139">
        <v>0</v>
      </c>
      <c r="AA60" s="139">
        <v>0</v>
      </c>
      <c r="AB60" s="139">
        <v>0</v>
      </c>
      <c r="AC60" s="139">
        <v>0</v>
      </c>
      <c r="AD60" s="139">
        <v>0</v>
      </c>
      <c r="AE60" s="139">
        <v>0</v>
      </c>
      <c r="AF60" s="139">
        <v>0</v>
      </c>
      <c r="AG60" s="139">
        <v>0</v>
      </c>
      <c r="AH60" s="139">
        <v>0</v>
      </c>
      <c r="AI60" s="139">
        <v>0</v>
      </c>
      <c r="AJ60" s="139">
        <v>0</v>
      </c>
      <c r="AK60" s="139">
        <v>0</v>
      </c>
      <c r="AL60" s="139">
        <v>0</v>
      </c>
      <c r="AM60" s="139">
        <v>0</v>
      </c>
      <c r="AN60" s="139">
        <v>0</v>
      </c>
      <c r="AO60" s="139">
        <v>0</v>
      </c>
      <c r="AP60" s="139">
        <v>0</v>
      </c>
      <c r="AQ60" s="139">
        <v>0</v>
      </c>
      <c r="AR60" s="139">
        <v>0</v>
      </c>
      <c r="AS60" s="139">
        <v>0</v>
      </c>
      <c r="AT60" s="139">
        <v>69</v>
      </c>
      <c r="AU60" s="139">
        <v>1</v>
      </c>
      <c r="AV60" s="139">
        <v>11</v>
      </c>
      <c r="AW60" s="139">
        <v>0</v>
      </c>
      <c r="AX60" s="139">
        <v>0</v>
      </c>
      <c r="AY60" s="139">
        <v>104</v>
      </c>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row>
    <row r="61" spans="1:79" ht="14.5" x14ac:dyDescent="0.35">
      <c r="A61" s="131" t="s">
        <v>167</v>
      </c>
      <c r="B61" s="139">
        <v>0</v>
      </c>
      <c r="C61" s="139">
        <v>0</v>
      </c>
      <c r="D61" s="139">
        <v>0</v>
      </c>
      <c r="E61" s="139">
        <v>0</v>
      </c>
      <c r="F61" s="139">
        <v>0</v>
      </c>
      <c r="G61" s="139">
        <v>0</v>
      </c>
      <c r="H61" s="139">
        <v>0</v>
      </c>
      <c r="I61" s="139">
        <v>0</v>
      </c>
      <c r="J61" s="139">
        <v>0</v>
      </c>
      <c r="K61" s="139">
        <v>0</v>
      </c>
      <c r="L61" s="139">
        <v>0</v>
      </c>
      <c r="M61" s="139">
        <v>0</v>
      </c>
      <c r="N61" s="139">
        <v>0</v>
      </c>
      <c r="O61" s="139">
        <v>0</v>
      </c>
      <c r="P61" s="139">
        <v>0</v>
      </c>
      <c r="Q61" s="139">
        <v>0</v>
      </c>
      <c r="R61" s="139">
        <v>0</v>
      </c>
      <c r="S61" s="139">
        <v>0</v>
      </c>
      <c r="T61" s="139">
        <v>0</v>
      </c>
      <c r="U61" s="139">
        <v>0</v>
      </c>
      <c r="V61" s="139">
        <v>0</v>
      </c>
      <c r="W61" s="139">
        <v>0</v>
      </c>
      <c r="X61" s="139">
        <v>0</v>
      </c>
      <c r="Y61" s="139">
        <v>0</v>
      </c>
      <c r="Z61" s="139">
        <v>0</v>
      </c>
      <c r="AA61" s="139">
        <v>0</v>
      </c>
      <c r="AB61" s="139">
        <v>0</v>
      </c>
      <c r="AC61" s="139">
        <v>0</v>
      </c>
      <c r="AD61" s="139">
        <v>0</v>
      </c>
      <c r="AE61" s="139">
        <v>0</v>
      </c>
      <c r="AF61" s="139">
        <v>0</v>
      </c>
      <c r="AG61" s="139">
        <v>0</v>
      </c>
      <c r="AH61" s="139">
        <v>0</v>
      </c>
      <c r="AI61" s="139">
        <v>0</v>
      </c>
      <c r="AJ61" s="139">
        <v>0</v>
      </c>
      <c r="AK61" s="139">
        <v>0</v>
      </c>
      <c r="AL61" s="139">
        <v>0</v>
      </c>
      <c r="AM61" s="139">
        <v>0</v>
      </c>
      <c r="AN61" s="139">
        <v>0</v>
      </c>
      <c r="AO61" s="139">
        <v>0</v>
      </c>
      <c r="AP61" s="139">
        <v>0</v>
      </c>
      <c r="AQ61" s="139">
        <v>0</v>
      </c>
      <c r="AR61" s="139">
        <v>0</v>
      </c>
      <c r="AS61" s="139">
        <v>0</v>
      </c>
      <c r="AT61" s="139">
        <v>101</v>
      </c>
      <c r="AU61" s="139">
        <v>0</v>
      </c>
      <c r="AV61" s="139">
        <v>1</v>
      </c>
      <c r="AW61" s="139">
        <v>0</v>
      </c>
      <c r="AX61" s="139">
        <v>0</v>
      </c>
      <c r="AY61" s="139">
        <v>102</v>
      </c>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row>
    <row r="62" spans="1:79" ht="14.5" x14ac:dyDescent="0.35">
      <c r="A62" s="131" t="s">
        <v>161</v>
      </c>
      <c r="B62" s="139">
        <v>0</v>
      </c>
      <c r="C62" s="139">
        <v>0</v>
      </c>
      <c r="D62" s="139">
        <v>0</v>
      </c>
      <c r="E62" s="139">
        <v>79</v>
      </c>
      <c r="F62" s="139">
        <v>0</v>
      </c>
      <c r="G62" s="139">
        <v>0</v>
      </c>
      <c r="H62" s="139">
        <v>0</v>
      </c>
      <c r="I62" s="139">
        <v>0</v>
      </c>
      <c r="J62" s="139">
        <v>0</v>
      </c>
      <c r="K62" s="139">
        <v>0</v>
      </c>
      <c r="L62" s="139">
        <v>0</v>
      </c>
      <c r="M62" s="139">
        <v>0</v>
      </c>
      <c r="N62" s="139">
        <v>0</v>
      </c>
      <c r="O62" s="139">
        <v>0</v>
      </c>
      <c r="P62" s="139">
        <v>0</v>
      </c>
      <c r="Q62" s="139">
        <v>0</v>
      </c>
      <c r="R62" s="139">
        <v>0</v>
      </c>
      <c r="S62" s="139">
        <v>0</v>
      </c>
      <c r="T62" s="139">
        <v>0</v>
      </c>
      <c r="U62" s="139">
        <v>0</v>
      </c>
      <c r="V62" s="139">
        <v>0</v>
      </c>
      <c r="W62" s="139">
        <v>0</v>
      </c>
      <c r="X62" s="139">
        <v>0</v>
      </c>
      <c r="Y62" s="139">
        <v>0</v>
      </c>
      <c r="Z62" s="139">
        <v>0</v>
      </c>
      <c r="AA62" s="139">
        <v>0</v>
      </c>
      <c r="AB62" s="139">
        <v>0</v>
      </c>
      <c r="AC62" s="139">
        <v>0</v>
      </c>
      <c r="AD62" s="139">
        <v>0</v>
      </c>
      <c r="AE62" s="139">
        <v>0</v>
      </c>
      <c r="AF62" s="139">
        <v>0</v>
      </c>
      <c r="AG62" s="139">
        <v>0</v>
      </c>
      <c r="AH62" s="139">
        <v>0</v>
      </c>
      <c r="AI62" s="139">
        <v>0</v>
      </c>
      <c r="AJ62" s="139">
        <v>0</v>
      </c>
      <c r="AK62" s="139">
        <v>0</v>
      </c>
      <c r="AL62" s="139">
        <v>0</v>
      </c>
      <c r="AM62" s="139">
        <v>0</v>
      </c>
      <c r="AN62" s="139">
        <v>0</v>
      </c>
      <c r="AO62" s="139">
        <v>0</v>
      </c>
      <c r="AP62" s="139">
        <v>0</v>
      </c>
      <c r="AQ62" s="139">
        <v>0</v>
      </c>
      <c r="AR62" s="139">
        <v>0</v>
      </c>
      <c r="AS62" s="139">
        <v>0</v>
      </c>
      <c r="AT62" s="139">
        <v>0</v>
      </c>
      <c r="AU62" s="139">
        <v>0</v>
      </c>
      <c r="AV62" s="139">
        <v>0</v>
      </c>
      <c r="AW62" s="139">
        <v>0</v>
      </c>
      <c r="AX62" s="139">
        <v>0</v>
      </c>
      <c r="AY62" s="139">
        <v>79</v>
      </c>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row>
    <row r="63" spans="1:79" ht="14.5" x14ac:dyDescent="0.35">
      <c r="A63" s="131" t="s">
        <v>179</v>
      </c>
      <c r="B63" s="139">
        <v>0</v>
      </c>
      <c r="C63" s="139">
        <v>0</v>
      </c>
      <c r="D63" s="139">
        <v>0</v>
      </c>
      <c r="E63" s="139">
        <v>0</v>
      </c>
      <c r="F63" s="139">
        <v>0</v>
      </c>
      <c r="G63" s="139">
        <v>0</v>
      </c>
      <c r="H63" s="139">
        <v>0</v>
      </c>
      <c r="I63" s="139">
        <v>0</v>
      </c>
      <c r="J63" s="139">
        <v>0</v>
      </c>
      <c r="K63" s="139">
        <v>0</v>
      </c>
      <c r="L63" s="139">
        <v>0</v>
      </c>
      <c r="M63" s="139">
        <v>0</v>
      </c>
      <c r="N63" s="139">
        <v>0</v>
      </c>
      <c r="O63" s="139">
        <v>74</v>
      </c>
      <c r="P63" s="139">
        <v>0</v>
      </c>
      <c r="Q63" s="139">
        <v>0</v>
      </c>
      <c r="R63" s="139">
        <v>0</v>
      </c>
      <c r="S63" s="139">
        <v>0</v>
      </c>
      <c r="T63" s="139">
        <v>0</v>
      </c>
      <c r="U63" s="139">
        <v>0</v>
      </c>
      <c r="V63" s="139">
        <v>0</v>
      </c>
      <c r="W63" s="139">
        <v>0</v>
      </c>
      <c r="X63" s="139">
        <v>0</v>
      </c>
      <c r="Y63" s="139">
        <v>0</v>
      </c>
      <c r="Z63" s="139">
        <v>0</v>
      </c>
      <c r="AA63" s="139">
        <v>0</v>
      </c>
      <c r="AB63" s="139">
        <v>0</v>
      </c>
      <c r="AC63" s="139">
        <v>0</v>
      </c>
      <c r="AD63" s="139">
        <v>0</v>
      </c>
      <c r="AE63" s="139">
        <v>0</v>
      </c>
      <c r="AF63" s="139">
        <v>0</v>
      </c>
      <c r="AG63" s="139">
        <v>0</v>
      </c>
      <c r="AH63" s="139">
        <v>0</v>
      </c>
      <c r="AI63" s="139">
        <v>0</v>
      </c>
      <c r="AJ63" s="139">
        <v>0</v>
      </c>
      <c r="AK63" s="139">
        <v>0</v>
      </c>
      <c r="AL63" s="139">
        <v>0</v>
      </c>
      <c r="AM63" s="139">
        <v>0</v>
      </c>
      <c r="AN63" s="139">
        <v>0</v>
      </c>
      <c r="AO63" s="139">
        <v>0</v>
      </c>
      <c r="AP63" s="139">
        <v>0</v>
      </c>
      <c r="AQ63" s="139">
        <v>0</v>
      </c>
      <c r="AR63" s="139">
        <v>0</v>
      </c>
      <c r="AS63" s="139">
        <v>0</v>
      </c>
      <c r="AT63" s="139">
        <v>0</v>
      </c>
      <c r="AU63" s="139">
        <v>0</v>
      </c>
      <c r="AV63" s="139">
        <v>0</v>
      </c>
      <c r="AW63" s="139">
        <v>0</v>
      </c>
      <c r="AX63" s="139">
        <v>0</v>
      </c>
      <c r="AY63" s="139">
        <v>74</v>
      </c>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row>
    <row r="64" spans="1:79" ht="14.5" x14ac:dyDescent="0.35">
      <c r="A64" s="131" t="s">
        <v>180</v>
      </c>
      <c r="B64" s="139">
        <v>0</v>
      </c>
      <c r="C64" s="139">
        <v>0</v>
      </c>
      <c r="D64" s="139">
        <v>0</v>
      </c>
      <c r="E64" s="139">
        <v>0</v>
      </c>
      <c r="F64" s="139">
        <v>0</v>
      </c>
      <c r="G64" s="139">
        <v>0</v>
      </c>
      <c r="H64" s="139">
        <v>0</v>
      </c>
      <c r="I64" s="139">
        <v>0</v>
      </c>
      <c r="J64" s="139">
        <v>0</v>
      </c>
      <c r="K64" s="139">
        <v>0</v>
      </c>
      <c r="L64" s="139">
        <v>0</v>
      </c>
      <c r="M64" s="139">
        <v>0</v>
      </c>
      <c r="N64" s="139">
        <v>24</v>
      </c>
      <c r="O64" s="139">
        <v>24</v>
      </c>
      <c r="P64" s="139">
        <v>0</v>
      </c>
      <c r="Q64" s="139">
        <v>0</v>
      </c>
      <c r="R64" s="139">
        <v>0</v>
      </c>
      <c r="S64" s="139">
        <v>0</v>
      </c>
      <c r="T64" s="139">
        <v>24</v>
      </c>
      <c r="U64" s="139">
        <v>0</v>
      </c>
      <c r="V64" s="139">
        <v>0</v>
      </c>
      <c r="W64" s="139">
        <v>0</v>
      </c>
      <c r="X64" s="139">
        <v>0</v>
      </c>
      <c r="Y64" s="139">
        <v>0</v>
      </c>
      <c r="Z64" s="139">
        <v>0</v>
      </c>
      <c r="AA64" s="139">
        <v>0</v>
      </c>
      <c r="AB64" s="139">
        <v>0</v>
      </c>
      <c r="AC64" s="139">
        <v>0</v>
      </c>
      <c r="AD64" s="139">
        <v>0</v>
      </c>
      <c r="AE64" s="139">
        <v>0</v>
      </c>
      <c r="AF64" s="139">
        <v>0</v>
      </c>
      <c r="AG64" s="139">
        <v>0</v>
      </c>
      <c r="AH64" s="139">
        <v>0</v>
      </c>
      <c r="AI64" s="139">
        <v>0</v>
      </c>
      <c r="AJ64" s="139">
        <v>0</v>
      </c>
      <c r="AK64" s="139">
        <v>0</v>
      </c>
      <c r="AL64" s="139">
        <v>0</v>
      </c>
      <c r="AM64" s="139">
        <v>0</v>
      </c>
      <c r="AN64" s="139">
        <v>0</v>
      </c>
      <c r="AO64" s="139">
        <v>0</v>
      </c>
      <c r="AP64" s="139">
        <v>0</v>
      </c>
      <c r="AQ64" s="139">
        <v>0</v>
      </c>
      <c r="AR64" s="139">
        <v>0</v>
      </c>
      <c r="AS64" s="139">
        <v>0</v>
      </c>
      <c r="AT64" s="139">
        <v>0</v>
      </c>
      <c r="AU64" s="139">
        <v>0</v>
      </c>
      <c r="AV64" s="139">
        <v>0</v>
      </c>
      <c r="AW64" s="139">
        <v>0</v>
      </c>
      <c r="AX64" s="139">
        <v>0</v>
      </c>
      <c r="AY64" s="139">
        <v>72</v>
      </c>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row>
    <row r="65" spans="1:79" ht="14.5" x14ac:dyDescent="0.35">
      <c r="A65" s="131" t="s">
        <v>181</v>
      </c>
      <c r="B65" s="139">
        <v>0</v>
      </c>
      <c r="C65" s="139">
        <v>0</v>
      </c>
      <c r="D65" s="139">
        <v>0</v>
      </c>
      <c r="E65" s="139">
        <v>0</v>
      </c>
      <c r="F65" s="139">
        <v>0</v>
      </c>
      <c r="G65" s="139">
        <v>0</v>
      </c>
      <c r="H65" s="139">
        <v>0</v>
      </c>
      <c r="I65" s="139">
        <v>0</v>
      </c>
      <c r="J65" s="139">
        <v>0</v>
      </c>
      <c r="K65" s="139">
        <v>0</v>
      </c>
      <c r="L65" s="139">
        <v>0</v>
      </c>
      <c r="M65" s="139">
        <v>0</v>
      </c>
      <c r="N65" s="139">
        <v>0</v>
      </c>
      <c r="O65" s="139">
        <v>46</v>
      </c>
      <c r="P65" s="139">
        <v>0</v>
      </c>
      <c r="Q65" s="139">
        <v>0</v>
      </c>
      <c r="R65" s="139">
        <v>0</v>
      </c>
      <c r="S65" s="139">
        <v>0</v>
      </c>
      <c r="T65" s="139">
        <v>0</v>
      </c>
      <c r="U65" s="139">
        <v>0</v>
      </c>
      <c r="V65" s="139">
        <v>0</v>
      </c>
      <c r="W65" s="139">
        <v>0</v>
      </c>
      <c r="X65" s="139">
        <v>0</v>
      </c>
      <c r="Y65" s="139">
        <v>0</v>
      </c>
      <c r="Z65" s="139">
        <v>0</v>
      </c>
      <c r="AA65" s="139">
        <v>0</v>
      </c>
      <c r="AB65" s="139">
        <v>0</v>
      </c>
      <c r="AC65" s="139">
        <v>0</v>
      </c>
      <c r="AD65" s="139">
        <v>0</v>
      </c>
      <c r="AE65" s="139">
        <v>0</v>
      </c>
      <c r="AF65" s="139">
        <v>0</v>
      </c>
      <c r="AG65" s="139">
        <v>0</v>
      </c>
      <c r="AH65" s="139">
        <v>0</v>
      </c>
      <c r="AI65" s="139">
        <v>0</v>
      </c>
      <c r="AJ65" s="139">
        <v>0</v>
      </c>
      <c r="AK65" s="139">
        <v>0</v>
      </c>
      <c r="AL65" s="139">
        <v>0</v>
      </c>
      <c r="AM65" s="139">
        <v>0</v>
      </c>
      <c r="AN65" s="139">
        <v>0</v>
      </c>
      <c r="AO65" s="139">
        <v>0</v>
      </c>
      <c r="AP65" s="139">
        <v>0</v>
      </c>
      <c r="AQ65" s="139">
        <v>0</v>
      </c>
      <c r="AR65" s="139">
        <v>0</v>
      </c>
      <c r="AS65" s="139">
        <v>0</v>
      </c>
      <c r="AT65" s="139">
        <v>0</v>
      </c>
      <c r="AU65" s="139">
        <v>0</v>
      </c>
      <c r="AV65" s="139">
        <v>0</v>
      </c>
      <c r="AW65" s="139">
        <v>0</v>
      </c>
      <c r="AX65" s="139">
        <v>0</v>
      </c>
      <c r="AY65" s="139">
        <v>46</v>
      </c>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row>
    <row r="66" spans="1:79" ht="14.5" x14ac:dyDescent="0.35">
      <c r="A66" s="131" t="s">
        <v>182</v>
      </c>
      <c r="B66" s="139">
        <v>0</v>
      </c>
      <c r="C66" s="139">
        <v>0</v>
      </c>
      <c r="D66" s="139">
        <v>3</v>
      </c>
      <c r="E66" s="139">
        <v>0</v>
      </c>
      <c r="F66" s="139">
        <v>0</v>
      </c>
      <c r="G66" s="139">
        <v>0</v>
      </c>
      <c r="H66" s="139">
        <v>0</v>
      </c>
      <c r="I66" s="139">
        <v>0</v>
      </c>
      <c r="J66" s="139">
        <v>0</v>
      </c>
      <c r="K66" s="139">
        <v>0</v>
      </c>
      <c r="L66" s="139">
        <v>0</v>
      </c>
      <c r="M66" s="139">
        <v>1</v>
      </c>
      <c r="N66" s="139">
        <v>0</v>
      </c>
      <c r="O66" s="139">
        <v>0</v>
      </c>
      <c r="P66" s="139">
        <v>0</v>
      </c>
      <c r="Q66" s="139">
        <v>0</v>
      </c>
      <c r="R66" s="139">
        <v>0</v>
      </c>
      <c r="S66" s="139">
        <v>0</v>
      </c>
      <c r="T66" s="139">
        <v>0</v>
      </c>
      <c r="U66" s="139">
        <v>0</v>
      </c>
      <c r="V66" s="139">
        <v>0</v>
      </c>
      <c r="W66" s="139">
        <v>0</v>
      </c>
      <c r="X66" s="139">
        <v>0</v>
      </c>
      <c r="Y66" s="139">
        <v>0</v>
      </c>
      <c r="Z66" s="139">
        <v>0</v>
      </c>
      <c r="AA66" s="139">
        <v>0</v>
      </c>
      <c r="AB66" s="139">
        <v>0</v>
      </c>
      <c r="AC66" s="139">
        <v>0</v>
      </c>
      <c r="AD66" s="139">
        <v>0</v>
      </c>
      <c r="AE66" s="139">
        <v>0</v>
      </c>
      <c r="AF66" s="139">
        <v>0</v>
      </c>
      <c r="AG66" s="139">
        <v>0</v>
      </c>
      <c r="AH66" s="139">
        <v>0</v>
      </c>
      <c r="AI66" s="139">
        <v>0</v>
      </c>
      <c r="AJ66" s="139">
        <v>0</v>
      </c>
      <c r="AK66" s="139">
        <v>0</v>
      </c>
      <c r="AL66" s="139">
        <v>0</v>
      </c>
      <c r="AM66" s="139">
        <v>0</v>
      </c>
      <c r="AN66" s="139">
        <v>0</v>
      </c>
      <c r="AO66" s="139">
        <v>0</v>
      </c>
      <c r="AP66" s="139">
        <v>0</v>
      </c>
      <c r="AQ66" s="139">
        <v>0</v>
      </c>
      <c r="AR66" s="139">
        <v>0</v>
      </c>
      <c r="AS66" s="139">
        <v>1</v>
      </c>
      <c r="AT66" s="139">
        <v>25</v>
      </c>
      <c r="AU66" s="139">
        <v>0</v>
      </c>
      <c r="AV66" s="139">
        <v>1</v>
      </c>
      <c r="AW66" s="139">
        <v>0</v>
      </c>
      <c r="AX66" s="139">
        <v>1</v>
      </c>
      <c r="AY66" s="139">
        <v>32</v>
      </c>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row>
    <row r="67" spans="1:79" ht="14.5" x14ac:dyDescent="0.35">
      <c r="A67" s="131" t="s">
        <v>183</v>
      </c>
      <c r="B67" s="139">
        <v>0</v>
      </c>
      <c r="C67" s="139">
        <v>0</v>
      </c>
      <c r="D67" s="139">
        <v>26</v>
      </c>
      <c r="E67" s="139">
        <v>0</v>
      </c>
      <c r="F67" s="139">
        <v>0</v>
      </c>
      <c r="G67" s="139">
        <v>0</v>
      </c>
      <c r="H67" s="139">
        <v>0</v>
      </c>
      <c r="I67" s="139">
        <v>0</v>
      </c>
      <c r="J67" s="139">
        <v>0</v>
      </c>
      <c r="K67" s="139">
        <v>0</v>
      </c>
      <c r="L67" s="139">
        <v>0</v>
      </c>
      <c r="M67" s="139">
        <v>0</v>
      </c>
      <c r="N67" s="139">
        <v>0</v>
      </c>
      <c r="O67" s="139">
        <v>0</v>
      </c>
      <c r="P67" s="139">
        <v>0</v>
      </c>
      <c r="Q67" s="139">
        <v>0</v>
      </c>
      <c r="R67" s="139">
        <v>0</v>
      </c>
      <c r="S67" s="139">
        <v>0</v>
      </c>
      <c r="T67" s="139">
        <v>0</v>
      </c>
      <c r="U67" s="139">
        <v>0</v>
      </c>
      <c r="V67" s="139">
        <v>0</v>
      </c>
      <c r="W67" s="139">
        <v>0</v>
      </c>
      <c r="X67" s="139">
        <v>0</v>
      </c>
      <c r="Y67" s="139">
        <v>0</v>
      </c>
      <c r="Z67" s="139">
        <v>0</v>
      </c>
      <c r="AA67" s="139">
        <v>0</v>
      </c>
      <c r="AB67" s="139">
        <v>0</v>
      </c>
      <c r="AC67" s="139">
        <v>0</v>
      </c>
      <c r="AD67" s="139">
        <v>0</v>
      </c>
      <c r="AE67" s="139">
        <v>0</v>
      </c>
      <c r="AF67" s="139">
        <v>0</v>
      </c>
      <c r="AG67" s="139">
        <v>0</v>
      </c>
      <c r="AH67" s="139">
        <v>0</v>
      </c>
      <c r="AI67" s="139">
        <v>0</v>
      </c>
      <c r="AJ67" s="139">
        <v>0</v>
      </c>
      <c r="AK67" s="139">
        <v>0</v>
      </c>
      <c r="AL67" s="139">
        <v>0</v>
      </c>
      <c r="AM67" s="139">
        <v>0</v>
      </c>
      <c r="AN67" s="139">
        <v>0</v>
      </c>
      <c r="AO67" s="139">
        <v>0</v>
      </c>
      <c r="AP67" s="139">
        <v>0</v>
      </c>
      <c r="AQ67" s="139">
        <v>0</v>
      </c>
      <c r="AR67" s="139">
        <v>0</v>
      </c>
      <c r="AS67" s="139">
        <v>0</v>
      </c>
      <c r="AT67" s="139">
        <v>0</v>
      </c>
      <c r="AU67" s="139">
        <v>0</v>
      </c>
      <c r="AV67" s="139">
        <v>0</v>
      </c>
      <c r="AW67" s="139">
        <v>0</v>
      </c>
      <c r="AX67" s="139">
        <v>0</v>
      </c>
      <c r="AY67" s="139">
        <v>26</v>
      </c>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row>
    <row r="68" spans="1:79" ht="14.5" x14ac:dyDescent="0.35">
      <c r="A68" s="131" t="s">
        <v>184</v>
      </c>
      <c r="B68" s="139">
        <v>0</v>
      </c>
      <c r="C68" s="139">
        <v>0</v>
      </c>
      <c r="D68" s="139">
        <v>0</v>
      </c>
      <c r="E68" s="139">
        <v>0</v>
      </c>
      <c r="F68" s="139">
        <v>0</v>
      </c>
      <c r="G68" s="139">
        <v>0</v>
      </c>
      <c r="H68" s="139">
        <v>0</v>
      </c>
      <c r="I68" s="139">
        <v>0</v>
      </c>
      <c r="J68" s="139">
        <v>0</v>
      </c>
      <c r="K68" s="139">
        <v>0</v>
      </c>
      <c r="L68" s="139">
        <v>0</v>
      </c>
      <c r="M68" s="139">
        <v>0</v>
      </c>
      <c r="N68" s="139">
        <v>0</v>
      </c>
      <c r="O68" s="139">
        <v>25</v>
      </c>
      <c r="P68" s="139">
        <v>0</v>
      </c>
      <c r="Q68" s="139">
        <v>0</v>
      </c>
      <c r="R68" s="139">
        <v>0</v>
      </c>
      <c r="S68" s="139">
        <v>0</v>
      </c>
      <c r="T68" s="139">
        <v>0</v>
      </c>
      <c r="U68" s="139">
        <v>0</v>
      </c>
      <c r="V68" s="139">
        <v>0</v>
      </c>
      <c r="W68" s="139">
        <v>0</v>
      </c>
      <c r="X68" s="139">
        <v>0</v>
      </c>
      <c r="Y68" s="139">
        <v>0</v>
      </c>
      <c r="Z68" s="139">
        <v>0</v>
      </c>
      <c r="AA68" s="139">
        <v>0</v>
      </c>
      <c r="AB68" s="139">
        <v>0</v>
      </c>
      <c r="AC68" s="139">
        <v>0</v>
      </c>
      <c r="AD68" s="139">
        <v>0</v>
      </c>
      <c r="AE68" s="139">
        <v>0</v>
      </c>
      <c r="AF68" s="139">
        <v>0</v>
      </c>
      <c r="AG68" s="139">
        <v>0</v>
      </c>
      <c r="AH68" s="139">
        <v>0</v>
      </c>
      <c r="AI68" s="139">
        <v>0</v>
      </c>
      <c r="AJ68" s="139">
        <v>0</v>
      </c>
      <c r="AK68" s="139">
        <v>0</v>
      </c>
      <c r="AL68" s="139">
        <v>0</v>
      </c>
      <c r="AM68" s="139">
        <v>0</v>
      </c>
      <c r="AN68" s="139">
        <v>0</v>
      </c>
      <c r="AO68" s="139">
        <v>0</v>
      </c>
      <c r="AP68" s="139">
        <v>0</v>
      </c>
      <c r="AQ68" s="139">
        <v>0</v>
      </c>
      <c r="AR68" s="139">
        <v>0</v>
      </c>
      <c r="AS68" s="139">
        <v>0</v>
      </c>
      <c r="AT68" s="139">
        <v>0</v>
      </c>
      <c r="AU68" s="139">
        <v>0</v>
      </c>
      <c r="AV68" s="139">
        <v>0</v>
      </c>
      <c r="AW68" s="139">
        <v>0</v>
      </c>
      <c r="AX68" s="139">
        <v>0</v>
      </c>
      <c r="AY68" s="139">
        <v>25</v>
      </c>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row>
    <row r="69" spans="1:79" ht="14.5" x14ac:dyDescent="0.35">
      <c r="A69" s="131" t="s">
        <v>185</v>
      </c>
      <c r="B69" s="139">
        <v>0</v>
      </c>
      <c r="C69" s="139">
        <v>0</v>
      </c>
      <c r="D69" s="139">
        <v>0</v>
      </c>
      <c r="E69" s="139">
        <v>0</v>
      </c>
      <c r="F69" s="139">
        <v>0</v>
      </c>
      <c r="G69" s="139">
        <v>0</v>
      </c>
      <c r="H69" s="139">
        <v>0</v>
      </c>
      <c r="I69" s="139">
        <v>0</v>
      </c>
      <c r="J69" s="139">
        <v>0</v>
      </c>
      <c r="K69" s="139">
        <v>0</v>
      </c>
      <c r="L69" s="139">
        <v>0</v>
      </c>
      <c r="M69" s="139">
        <v>0</v>
      </c>
      <c r="N69" s="139">
        <v>0</v>
      </c>
      <c r="O69" s="139">
        <v>23</v>
      </c>
      <c r="P69" s="139">
        <v>0</v>
      </c>
      <c r="Q69" s="139">
        <v>0</v>
      </c>
      <c r="R69" s="139">
        <v>0</v>
      </c>
      <c r="S69" s="139">
        <v>0</v>
      </c>
      <c r="T69" s="139">
        <v>0</v>
      </c>
      <c r="U69" s="139">
        <v>0</v>
      </c>
      <c r="V69" s="139">
        <v>0</v>
      </c>
      <c r="W69" s="139">
        <v>0</v>
      </c>
      <c r="X69" s="139">
        <v>0</v>
      </c>
      <c r="Y69" s="139">
        <v>0</v>
      </c>
      <c r="Z69" s="139">
        <v>0</v>
      </c>
      <c r="AA69" s="139">
        <v>0</v>
      </c>
      <c r="AB69" s="139">
        <v>0</v>
      </c>
      <c r="AC69" s="139">
        <v>0</v>
      </c>
      <c r="AD69" s="139">
        <v>0</v>
      </c>
      <c r="AE69" s="139">
        <v>0</v>
      </c>
      <c r="AF69" s="139">
        <v>0</v>
      </c>
      <c r="AG69" s="139">
        <v>0</v>
      </c>
      <c r="AH69" s="139">
        <v>0</v>
      </c>
      <c r="AI69" s="139">
        <v>0</v>
      </c>
      <c r="AJ69" s="139">
        <v>0</v>
      </c>
      <c r="AK69" s="139">
        <v>0</v>
      </c>
      <c r="AL69" s="139">
        <v>0</v>
      </c>
      <c r="AM69" s="139">
        <v>0</v>
      </c>
      <c r="AN69" s="139">
        <v>0</v>
      </c>
      <c r="AO69" s="139">
        <v>0</v>
      </c>
      <c r="AP69" s="139">
        <v>0</v>
      </c>
      <c r="AQ69" s="139">
        <v>0</v>
      </c>
      <c r="AR69" s="139">
        <v>0</v>
      </c>
      <c r="AS69" s="139">
        <v>0</v>
      </c>
      <c r="AT69" s="139">
        <v>0</v>
      </c>
      <c r="AU69" s="139">
        <v>0</v>
      </c>
      <c r="AV69" s="139">
        <v>0</v>
      </c>
      <c r="AW69" s="139">
        <v>0</v>
      </c>
      <c r="AX69" s="139">
        <v>0</v>
      </c>
      <c r="AY69" s="139">
        <v>23</v>
      </c>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row>
    <row r="70" spans="1:79" ht="14.5" x14ac:dyDescent="0.35">
      <c r="A70" s="131" t="s">
        <v>156</v>
      </c>
      <c r="B70" s="139">
        <v>0</v>
      </c>
      <c r="C70" s="139">
        <v>0</v>
      </c>
      <c r="D70" s="139">
        <v>0</v>
      </c>
      <c r="E70" s="139">
        <v>0</v>
      </c>
      <c r="F70" s="139">
        <v>0</v>
      </c>
      <c r="G70" s="139">
        <v>0</v>
      </c>
      <c r="H70" s="139">
        <v>0</v>
      </c>
      <c r="I70" s="139">
        <v>0</v>
      </c>
      <c r="J70" s="139">
        <v>0</v>
      </c>
      <c r="K70" s="139">
        <v>0</v>
      </c>
      <c r="L70" s="139">
        <v>0</v>
      </c>
      <c r="M70" s="139">
        <v>0</v>
      </c>
      <c r="N70" s="139">
        <v>0</v>
      </c>
      <c r="O70" s="139">
        <v>0</v>
      </c>
      <c r="P70" s="139">
        <v>0</v>
      </c>
      <c r="Q70" s="139">
        <v>0</v>
      </c>
      <c r="R70" s="139">
        <v>0</v>
      </c>
      <c r="S70" s="139">
        <v>0</v>
      </c>
      <c r="T70" s="139">
        <v>0</v>
      </c>
      <c r="U70" s="139">
        <v>0</v>
      </c>
      <c r="V70" s="139">
        <v>0</v>
      </c>
      <c r="W70" s="139">
        <v>0</v>
      </c>
      <c r="X70" s="139">
        <v>0</v>
      </c>
      <c r="Y70" s="139">
        <v>0</v>
      </c>
      <c r="Z70" s="139">
        <v>0</v>
      </c>
      <c r="AA70" s="139">
        <v>0</v>
      </c>
      <c r="AB70" s="139">
        <v>0</v>
      </c>
      <c r="AC70" s="139">
        <v>0</v>
      </c>
      <c r="AD70" s="139">
        <v>0</v>
      </c>
      <c r="AE70" s="139">
        <v>0</v>
      </c>
      <c r="AF70" s="139">
        <v>0</v>
      </c>
      <c r="AG70" s="139">
        <v>0</v>
      </c>
      <c r="AH70" s="139">
        <v>0</v>
      </c>
      <c r="AI70" s="139">
        <v>0</v>
      </c>
      <c r="AJ70" s="139">
        <v>0</v>
      </c>
      <c r="AK70" s="139">
        <v>0</v>
      </c>
      <c r="AL70" s="139">
        <v>0</v>
      </c>
      <c r="AM70" s="139">
        <v>0</v>
      </c>
      <c r="AN70" s="139">
        <v>0</v>
      </c>
      <c r="AO70" s="139">
        <v>0</v>
      </c>
      <c r="AP70" s="139">
        <v>0</v>
      </c>
      <c r="AQ70" s="139">
        <v>0</v>
      </c>
      <c r="AR70" s="139">
        <v>0</v>
      </c>
      <c r="AS70" s="139">
        <v>0</v>
      </c>
      <c r="AT70" s="139">
        <v>1</v>
      </c>
      <c r="AU70" s="139">
        <v>1</v>
      </c>
      <c r="AV70" s="139">
        <v>20</v>
      </c>
      <c r="AW70" s="139">
        <v>0</v>
      </c>
      <c r="AX70" s="139">
        <v>0</v>
      </c>
      <c r="AY70" s="139">
        <v>22</v>
      </c>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row>
    <row r="71" spans="1:79" ht="14.5" x14ac:dyDescent="0.35">
      <c r="A71" s="131" t="s">
        <v>166</v>
      </c>
      <c r="B71" s="139">
        <v>0</v>
      </c>
      <c r="C71" s="139">
        <v>0</v>
      </c>
      <c r="D71" s="139">
        <v>0</v>
      </c>
      <c r="E71" s="139">
        <v>0</v>
      </c>
      <c r="F71" s="139">
        <v>0</v>
      </c>
      <c r="G71" s="139">
        <v>0</v>
      </c>
      <c r="H71" s="139">
        <v>0</v>
      </c>
      <c r="I71" s="139">
        <v>0</v>
      </c>
      <c r="J71" s="139">
        <v>0</v>
      </c>
      <c r="K71" s="139">
        <v>0</v>
      </c>
      <c r="L71" s="139">
        <v>0</v>
      </c>
      <c r="M71" s="139">
        <v>20</v>
      </c>
      <c r="N71" s="139">
        <v>0</v>
      </c>
      <c r="O71" s="139">
        <v>0</v>
      </c>
      <c r="P71" s="139">
        <v>0</v>
      </c>
      <c r="Q71" s="139">
        <v>0</v>
      </c>
      <c r="R71" s="139">
        <v>0</v>
      </c>
      <c r="S71" s="139">
        <v>0</v>
      </c>
      <c r="T71" s="139">
        <v>0</v>
      </c>
      <c r="U71" s="139">
        <v>0</v>
      </c>
      <c r="V71" s="139">
        <v>0</v>
      </c>
      <c r="W71" s="139">
        <v>0</v>
      </c>
      <c r="X71" s="139">
        <v>0</v>
      </c>
      <c r="Y71" s="139">
        <v>0</v>
      </c>
      <c r="Z71" s="139">
        <v>0</v>
      </c>
      <c r="AA71" s="139">
        <v>0</v>
      </c>
      <c r="AB71" s="139">
        <v>0</v>
      </c>
      <c r="AC71" s="139">
        <v>0</v>
      </c>
      <c r="AD71" s="139">
        <v>0</v>
      </c>
      <c r="AE71" s="139">
        <v>0</v>
      </c>
      <c r="AF71" s="139">
        <v>0</v>
      </c>
      <c r="AG71" s="139">
        <v>0</v>
      </c>
      <c r="AH71" s="139">
        <v>0</v>
      </c>
      <c r="AI71" s="139">
        <v>0</v>
      </c>
      <c r="AJ71" s="139">
        <v>0</v>
      </c>
      <c r="AK71" s="139">
        <v>0</v>
      </c>
      <c r="AL71" s="139">
        <v>0</v>
      </c>
      <c r="AM71" s="139">
        <v>0</v>
      </c>
      <c r="AN71" s="139">
        <v>0</v>
      </c>
      <c r="AO71" s="139">
        <v>0</v>
      </c>
      <c r="AP71" s="139">
        <v>0</v>
      </c>
      <c r="AQ71" s="139">
        <v>0</v>
      </c>
      <c r="AR71" s="139">
        <v>0</v>
      </c>
      <c r="AS71" s="139">
        <v>0</v>
      </c>
      <c r="AT71" s="139">
        <v>0</v>
      </c>
      <c r="AU71" s="139">
        <v>0</v>
      </c>
      <c r="AV71" s="139">
        <v>0</v>
      </c>
      <c r="AW71" s="139">
        <v>0</v>
      </c>
      <c r="AX71" s="139">
        <v>0</v>
      </c>
      <c r="AY71" s="139">
        <v>20</v>
      </c>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row>
    <row r="72" spans="1:79" ht="14.5" x14ac:dyDescent="0.35">
      <c r="A72" s="131" t="s">
        <v>149</v>
      </c>
      <c r="B72" s="139">
        <v>0</v>
      </c>
      <c r="C72" s="139">
        <v>0</v>
      </c>
      <c r="D72" s="139">
        <v>0</v>
      </c>
      <c r="E72" s="139">
        <v>0</v>
      </c>
      <c r="F72" s="139">
        <v>0</v>
      </c>
      <c r="G72" s="139">
        <v>0</v>
      </c>
      <c r="H72" s="139">
        <v>0</v>
      </c>
      <c r="I72" s="139">
        <v>0</v>
      </c>
      <c r="J72" s="139">
        <v>0</v>
      </c>
      <c r="K72" s="139">
        <v>0</v>
      </c>
      <c r="L72" s="139">
        <v>0</v>
      </c>
      <c r="M72" s="139">
        <v>0</v>
      </c>
      <c r="N72" s="139">
        <v>0</v>
      </c>
      <c r="O72" s="139">
        <v>11</v>
      </c>
      <c r="P72" s="139">
        <v>0</v>
      </c>
      <c r="Q72" s="139">
        <v>0</v>
      </c>
      <c r="R72" s="139">
        <v>0</v>
      </c>
      <c r="S72" s="139">
        <v>0</v>
      </c>
      <c r="T72" s="139">
        <v>0</v>
      </c>
      <c r="U72" s="139">
        <v>0</v>
      </c>
      <c r="V72" s="139">
        <v>0</v>
      </c>
      <c r="W72" s="139">
        <v>0</v>
      </c>
      <c r="X72" s="139">
        <v>0</v>
      </c>
      <c r="Y72" s="139">
        <v>0</v>
      </c>
      <c r="Z72" s="139">
        <v>0</v>
      </c>
      <c r="AA72" s="139">
        <v>0</v>
      </c>
      <c r="AB72" s="139">
        <v>0</v>
      </c>
      <c r="AC72" s="139">
        <v>0</v>
      </c>
      <c r="AD72" s="139">
        <v>0</v>
      </c>
      <c r="AE72" s="139">
        <v>0</v>
      </c>
      <c r="AF72" s="139">
        <v>0</v>
      </c>
      <c r="AG72" s="139">
        <v>0</v>
      </c>
      <c r="AH72" s="139">
        <v>0</v>
      </c>
      <c r="AI72" s="139">
        <v>0</v>
      </c>
      <c r="AJ72" s="139">
        <v>0</v>
      </c>
      <c r="AK72" s="139">
        <v>0</v>
      </c>
      <c r="AL72" s="139">
        <v>0</v>
      </c>
      <c r="AM72" s="139">
        <v>0</v>
      </c>
      <c r="AN72" s="139">
        <v>0</v>
      </c>
      <c r="AO72" s="139">
        <v>0</v>
      </c>
      <c r="AP72" s="139">
        <v>0</v>
      </c>
      <c r="AQ72" s="139">
        <v>0</v>
      </c>
      <c r="AR72" s="139">
        <v>0</v>
      </c>
      <c r="AS72" s="139">
        <v>0</v>
      </c>
      <c r="AT72" s="139">
        <v>0</v>
      </c>
      <c r="AU72" s="139">
        <v>0</v>
      </c>
      <c r="AV72" s="139">
        <v>0</v>
      </c>
      <c r="AW72" s="139">
        <v>0</v>
      </c>
      <c r="AX72" s="139">
        <v>0</v>
      </c>
      <c r="AY72" s="139">
        <v>11</v>
      </c>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row>
    <row r="73" spans="1:79" ht="14.5" x14ac:dyDescent="0.35">
      <c r="A73" s="131" t="s">
        <v>186</v>
      </c>
      <c r="B73" s="139">
        <v>0</v>
      </c>
      <c r="C73" s="139">
        <v>0</v>
      </c>
      <c r="D73" s="139">
        <v>0</v>
      </c>
      <c r="E73" s="139">
        <v>0</v>
      </c>
      <c r="F73" s="139">
        <v>0</v>
      </c>
      <c r="G73" s="139">
        <v>0</v>
      </c>
      <c r="H73" s="139">
        <v>0</v>
      </c>
      <c r="I73" s="139">
        <v>0</v>
      </c>
      <c r="J73" s="139">
        <v>0</v>
      </c>
      <c r="K73" s="139">
        <v>0</v>
      </c>
      <c r="L73" s="139">
        <v>0</v>
      </c>
      <c r="M73" s="139">
        <v>0</v>
      </c>
      <c r="N73" s="139">
        <v>0</v>
      </c>
      <c r="O73" s="139">
        <v>0</v>
      </c>
      <c r="P73" s="139">
        <v>0</v>
      </c>
      <c r="Q73" s="139">
        <v>0</v>
      </c>
      <c r="R73" s="139">
        <v>0</v>
      </c>
      <c r="S73" s="139">
        <v>0</v>
      </c>
      <c r="T73" s="139">
        <v>0</v>
      </c>
      <c r="U73" s="139">
        <v>0</v>
      </c>
      <c r="V73" s="139">
        <v>0</v>
      </c>
      <c r="W73" s="139">
        <v>0</v>
      </c>
      <c r="X73" s="139">
        <v>0</v>
      </c>
      <c r="Y73" s="139">
        <v>0</v>
      </c>
      <c r="Z73" s="139">
        <v>0</v>
      </c>
      <c r="AA73" s="139">
        <v>0</v>
      </c>
      <c r="AB73" s="139">
        <v>0</v>
      </c>
      <c r="AC73" s="139">
        <v>0</v>
      </c>
      <c r="AD73" s="139">
        <v>0</v>
      </c>
      <c r="AE73" s="139">
        <v>0</v>
      </c>
      <c r="AF73" s="139">
        <v>0</v>
      </c>
      <c r="AG73" s="139">
        <v>0</v>
      </c>
      <c r="AH73" s="139">
        <v>0</v>
      </c>
      <c r="AI73" s="139">
        <v>0</v>
      </c>
      <c r="AJ73" s="139">
        <v>0</v>
      </c>
      <c r="AK73" s="139">
        <v>0</v>
      </c>
      <c r="AL73" s="139">
        <v>0</v>
      </c>
      <c r="AM73" s="139">
        <v>0</v>
      </c>
      <c r="AN73" s="139">
        <v>0</v>
      </c>
      <c r="AO73" s="139">
        <v>0</v>
      </c>
      <c r="AP73" s="139">
        <v>0</v>
      </c>
      <c r="AQ73" s="139">
        <v>0</v>
      </c>
      <c r="AR73" s="139">
        <v>0</v>
      </c>
      <c r="AS73" s="139">
        <v>0</v>
      </c>
      <c r="AT73" s="139">
        <v>4</v>
      </c>
      <c r="AU73" s="139">
        <v>0</v>
      </c>
      <c r="AV73" s="139">
        <v>5</v>
      </c>
      <c r="AW73" s="139">
        <v>0</v>
      </c>
      <c r="AX73" s="139">
        <v>0</v>
      </c>
      <c r="AY73" s="139">
        <v>9</v>
      </c>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row>
    <row r="74" spans="1:79" ht="14.5" x14ac:dyDescent="0.35">
      <c r="A74" s="131" t="s">
        <v>187</v>
      </c>
      <c r="B74" s="139">
        <v>0</v>
      </c>
      <c r="C74" s="139">
        <v>0</v>
      </c>
      <c r="D74" s="139">
        <v>0</v>
      </c>
      <c r="E74" s="139">
        <v>0</v>
      </c>
      <c r="F74" s="139">
        <v>0</v>
      </c>
      <c r="G74" s="139">
        <v>0</v>
      </c>
      <c r="H74" s="139">
        <v>0</v>
      </c>
      <c r="I74" s="139">
        <v>0</v>
      </c>
      <c r="J74" s="139">
        <v>0</v>
      </c>
      <c r="K74" s="139">
        <v>0</v>
      </c>
      <c r="L74" s="139">
        <v>0</v>
      </c>
      <c r="M74" s="139">
        <v>0</v>
      </c>
      <c r="N74" s="139">
        <v>0</v>
      </c>
      <c r="O74" s="139">
        <v>0</v>
      </c>
      <c r="P74" s="139">
        <v>0</v>
      </c>
      <c r="Q74" s="139">
        <v>0</v>
      </c>
      <c r="R74" s="139">
        <v>0</v>
      </c>
      <c r="S74" s="139">
        <v>0</v>
      </c>
      <c r="T74" s="139">
        <v>0</v>
      </c>
      <c r="U74" s="139">
        <v>0</v>
      </c>
      <c r="V74" s="139">
        <v>0</v>
      </c>
      <c r="W74" s="139">
        <v>0</v>
      </c>
      <c r="X74" s="139">
        <v>0</v>
      </c>
      <c r="Y74" s="139">
        <v>0</v>
      </c>
      <c r="Z74" s="139">
        <v>0</v>
      </c>
      <c r="AA74" s="139">
        <v>0</v>
      </c>
      <c r="AB74" s="139">
        <v>0</v>
      </c>
      <c r="AC74" s="139">
        <v>0</v>
      </c>
      <c r="AD74" s="139">
        <v>0</v>
      </c>
      <c r="AE74" s="139">
        <v>0</v>
      </c>
      <c r="AF74" s="139">
        <v>0</v>
      </c>
      <c r="AG74" s="139">
        <v>0</v>
      </c>
      <c r="AH74" s="139">
        <v>0</v>
      </c>
      <c r="AI74" s="139">
        <v>0</v>
      </c>
      <c r="AJ74" s="139">
        <v>0</v>
      </c>
      <c r="AK74" s="139">
        <v>0</v>
      </c>
      <c r="AL74" s="139">
        <v>0</v>
      </c>
      <c r="AM74" s="139">
        <v>0</v>
      </c>
      <c r="AN74" s="139">
        <v>0</v>
      </c>
      <c r="AO74" s="139">
        <v>0</v>
      </c>
      <c r="AP74" s="139">
        <v>0</v>
      </c>
      <c r="AQ74" s="139">
        <v>0</v>
      </c>
      <c r="AR74" s="139">
        <v>0</v>
      </c>
      <c r="AS74" s="139">
        <v>0</v>
      </c>
      <c r="AT74" s="139">
        <v>6</v>
      </c>
      <c r="AU74" s="139">
        <v>0</v>
      </c>
      <c r="AV74" s="139">
        <v>3</v>
      </c>
      <c r="AW74" s="139">
        <v>0</v>
      </c>
      <c r="AX74" s="139">
        <v>0</v>
      </c>
      <c r="AY74" s="139">
        <v>9</v>
      </c>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row>
    <row r="75" spans="1:79" ht="14.5" x14ac:dyDescent="0.35">
      <c r="A75" s="131" t="s">
        <v>163</v>
      </c>
      <c r="B75" s="139">
        <v>0</v>
      </c>
      <c r="C75" s="139">
        <v>0</v>
      </c>
      <c r="D75" s="139">
        <v>0</v>
      </c>
      <c r="E75" s="139">
        <v>0</v>
      </c>
      <c r="F75" s="139">
        <v>0</v>
      </c>
      <c r="G75" s="139">
        <v>0</v>
      </c>
      <c r="H75" s="139">
        <v>0</v>
      </c>
      <c r="I75" s="139">
        <v>0</v>
      </c>
      <c r="J75" s="139">
        <v>0</v>
      </c>
      <c r="K75" s="139">
        <v>0</v>
      </c>
      <c r="L75" s="139">
        <v>0</v>
      </c>
      <c r="M75" s="139">
        <v>2</v>
      </c>
      <c r="N75" s="139">
        <v>0</v>
      </c>
      <c r="O75" s="139">
        <v>0</v>
      </c>
      <c r="P75" s="139">
        <v>0</v>
      </c>
      <c r="Q75" s="139">
        <v>0</v>
      </c>
      <c r="R75" s="139">
        <v>0</v>
      </c>
      <c r="S75" s="139">
        <v>0</v>
      </c>
      <c r="T75" s="139">
        <v>0</v>
      </c>
      <c r="U75" s="139">
        <v>0</v>
      </c>
      <c r="V75" s="139">
        <v>0</v>
      </c>
      <c r="W75" s="139">
        <v>0</v>
      </c>
      <c r="X75" s="139">
        <v>0</v>
      </c>
      <c r="Y75" s="139">
        <v>0</v>
      </c>
      <c r="Z75" s="139">
        <v>0</v>
      </c>
      <c r="AA75" s="139">
        <v>0</v>
      </c>
      <c r="AB75" s="139">
        <v>0</v>
      </c>
      <c r="AC75" s="139">
        <v>0</v>
      </c>
      <c r="AD75" s="139">
        <v>0</v>
      </c>
      <c r="AE75" s="139">
        <v>0</v>
      </c>
      <c r="AF75" s="139">
        <v>0</v>
      </c>
      <c r="AG75" s="139">
        <v>0</v>
      </c>
      <c r="AH75" s="139">
        <v>0</v>
      </c>
      <c r="AI75" s="139">
        <v>0</v>
      </c>
      <c r="AJ75" s="139">
        <v>0</v>
      </c>
      <c r="AK75" s="139">
        <v>0</v>
      </c>
      <c r="AL75" s="139">
        <v>0</v>
      </c>
      <c r="AM75" s="139">
        <v>0</v>
      </c>
      <c r="AN75" s="139">
        <v>0</v>
      </c>
      <c r="AO75" s="139">
        <v>0</v>
      </c>
      <c r="AP75" s="139">
        <v>0</v>
      </c>
      <c r="AQ75" s="139">
        <v>0</v>
      </c>
      <c r="AR75" s="139">
        <v>0</v>
      </c>
      <c r="AS75" s="139">
        <v>0</v>
      </c>
      <c r="AT75" s="139">
        <v>0</v>
      </c>
      <c r="AU75" s="139">
        <v>0</v>
      </c>
      <c r="AV75" s="139">
        <v>0</v>
      </c>
      <c r="AW75" s="139">
        <v>0</v>
      </c>
      <c r="AX75" s="139">
        <v>0</v>
      </c>
      <c r="AY75" s="139">
        <v>2</v>
      </c>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row>
    <row r="76" spans="1:79" ht="14.5" x14ac:dyDescent="0.35">
      <c r="A76" s="131" t="s">
        <v>188</v>
      </c>
      <c r="B76" s="139">
        <v>0</v>
      </c>
      <c r="C76" s="139">
        <v>0</v>
      </c>
      <c r="D76" s="139">
        <v>0</v>
      </c>
      <c r="E76" s="139">
        <v>0</v>
      </c>
      <c r="F76" s="139">
        <v>0</v>
      </c>
      <c r="G76" s="139">
        <v>0</v>
      </c>
      <c r="H76" s="139">
        <v>0</v>
      </c>
      <c r="I76" s="139">
        <v>0</v>
      </c>
      <c r="J76" s="139">
        <v>0</v>
      </c>
      <c r="K76" s="139">
        <v>0</v>
      </c>
      <c r="L76" s="139">
        <v>0</v>
      </c>
      <c r="M76" s="139">
        <v>0</v>
      </c>
      <c r="N76" s="139">
        <v>0</v>
      </c>
      <c r="O76" s="139">
        <v>0</v>
      </c>
      <c r="P76" s="139">
        <v>0</v>
      </c>
      <c r="Q76" s="139">
        <v>0</v>
      </c>
      <c r="R76" s="139">
        <v>0</v>
      </c>
      <c r="S76" s="139">
        <v>0</v>
      </c>
      <c r="T76" s="139">
        <v>0</v>
      </c>
      <c r="U76" s="139">
        <v>0</v>
      </c>
      <c r="V76" s="139">
        <v>0</v>
      </c>
      <c r="W76" s="139">
        <v>0</v>
      </c>
      <c r="X76" s="139">
        <v>0</v>
      </c>
      <c r="Y76" s="139">
        <v>0</v>
      </c>
      <c r="Z76" s="139">
        <v>0</v>
      </c>
      <c r="AA76" s="139">
        <v>0</v>
      </c>
      <c r="AB76" s="139">
        <v>0</v>
      </c>
      <c r="AC76" s="139">
        <v>0</v>
      </c>
      <c r="AD76" s="139">
        <v>0</v>
      </c>
      <c r="AE76" s="139">
        <v>0</v>
      </c>
      <c r="AF76" s="139">
        <v>0</v>
      </c>
      <c r="AG76" s="139">
        <v>0</v>
      </c>
      <c r="AH76" s="139">
        <v>0</v>
      </c>
      <c r="AI76" s="139">
        <v>0</v>
      </c>
      <c r="AJ76" s="139">
        <v>0</v>
      </c>
      <c r="AK76" s="139">
        <v>0</v>
      </c>
      <c r="AL76" s="139">
        <v>0</v>
      </c>
      <c r="AM76" s="139">
        <v>0</v>
      </c>
      <c r="AN76" s="139">
        <v>0</v>
      </c>
      <c r="AO76" s="139">
        <v>0</v>
      </c>
      <c r="AP76" s="139">
        <v>0</v>
      </c>
      <c r="AQ76" s="139">
        <v>0</v>
      </c>
      <c r="AR76" s="139">
        <v>0</v>
      </c>
      <c r="AS76" s="139">
        <v>0</v>
      </c>
      <c r="AT76" s="139">
        <v>1</v>
      </c>
      <c r="AU76" s="139">
        <v>0</v>
      </c>
      <c r="AV76" s="139">
        <v>0</v>
      </c>
      <c r="AW76" s="139">
        <v>0</v>
      </c>
      <c r="AX76" s="139">
        <v>0</v>
      </c>
      <c r="AY76" s="139">
        <v>1</v>
      </c>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row>
    <row r="77" spans="1:79" ht="14.5" x14ac:dyDescent="0.35">
      <c r="A77" s="131" t="s">
        <v>189</v>
      </c>
      <c r="B77" s="139">
        <v>0</v>
      </c>
      <c r="C77" s="139">
        <v>0</v>
      </c>
      <c r="D77" s="139">
        <v>0</v>
      </c>
      <c r="E77" s="139">
        <v>0</v>
      </c>
      <c r="F77" s="139">
        <v>0</v>
      </c>
      <c r="G77" s="139">
        <v>0</v>
      </c>
      <c r="H77" s="139">
        <v>0</v>
      </c>
      <c r="I77" s="139">
        <v>0</v>
      </c>
      <c r="J77" s="139">
        <v>0</v>
      </c>
      <c r="K77" s="139">
        <v>0</v>
      </c>
      <c r="L77" s="139">
        <v>0</v>
      </c>
      <c r="M77" s="139">
        <v>0</v>
      </c>
      <c r="N77" s="139">
        <v>0</v>
      </c>
      <c r="O77" s="139">
        <v>0</v>
      </c>
      <c r="P77" s="139">
        <v>0</v>
      </c>
      <c r="Q77" s="139">
        <v>0</v>
      </c>
      <c r="R77" s="139">
        <v>0</v>
      </c>
      <c r="S77" s="139">
        <v>0</v>
      </c>
      <c r="T77" s="139">
        <v>0</v>
      </c>
      <c r="U77" s="139">
        <v>0</v>
      </c>
      <c r="V77" s="139">
        <v>0</v>
      </c>
      <c r="W77" s="139">
        <v>0</v>
      </c>
      <c r="X77" s="139">
        <v>0</v>
      </c>
      <c r="Y77" s="139">
        <v>0</v>
      </c>
      <c r="Z77" s="139">
        <v>0</v>
      </c>
      <c r="AA77" s="139">
        <v>0</v>
      </c>
      <c r="AB77" s="139">
        <v>0</v>
      </c>
      <c r="AC77" s="139">
        <v>0</v>
      </c>
      <c r="AD77" s="139">
        <v>0</v>
      </c>
      <c r="AE77" s="139">
        <v>0</v>
      </c>
      <c r="AF77" s="139">
        <v>0</v>
      </c>
      <c r="AG77" s="139">
        <v>0</v>
      </c>
      <c r="AH77" s="139">
        <v>0</v>
      </c>
      <c r="AI77" s="139">
        <v>1</v>
      </c>
      <c r="AJ77" s="139">
        <v>0</v>
      </c>
      <c r="AK77" s="139">
        <v>0</v>
      </c>
      <c r="AL77" s="139">
        <v>0</v>
      </c>
      <c r="AM77" s="139">
        <v>0</v>
      </c>
      <c r="AN77" s="139">
        <v>0</v>
      </c>
      <c r="AO77" s="139">
        <v>0</v>
      </c>
      <c r="AP77" s="139">
        <v>0</v>
      </c>
      <c r="AQ77" s="139">
        <v>0</v>
      </c>
      <c r="AR77" s="139">
        <v>0</v>
      </c>
      <c r="AS77" s="139">
        <v>0</v>
      </c>
      <c r="AT77" s="139">
        <v>0</v>
      </c>
      <c r="AU77" s="139">
        <v>0</v>
      </c>
      <c r="AV77" s="139">
        <v>0</v>
      </c>
      <c r="AW77" s="139">
        <v>0</v>
      </c>
      <c r="AX77" s="139">
        <v>0</v>
      </c>
      <c r="AY77" s="139">
        <v>1</v>
      </c>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row>
    <row r="78" spans="1:79" ht="14.5" x14ac:dyDescent="0.35">
      <c r="A78" s="131"/>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row>
    <row r="79" spans="1:79" ht="14.5" x14ac:dyDescent="0.35">
      <c r="A79" s="131"/>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row>
    <row r="80" spans="1:79" ht="17" x14ac:dyDescent="0.4">
      <c r="A80" s="138" t="s">
        <v>450</v>
      </c>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row>
    <row r="81" spans="1:79" ht="14.5" x14ac:dyDescent="0.35">
      <c r="A81" s="131"/>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row>
    <row r="82" spans="1:79" ht="14.5" x14ac:dyDescent="0.35">
      <c r="A82" s="131" t="s">
        <v>68</v>
      </c>
      <c r="B82" s="139" t="s">
        <v>190</v>
      </c>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row>
    <row r="83" spans="1:79" ht="14.5" x14ac:dyDescent="0.35">
      <c r="A83" s="131" t="s">
        <v>69</v>
      </c>
      <c r="B83" s="139" t="s">
        <v>191</v>
      </c>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row>
    <row r="84" spans="1:79" ht="14.5" x14ac:dyDescent="0.35">
      <c r="A84" s="131" t="s">
        <v>70</v>
      </c>
      <c r="B84" s="139" t="s">
        <v>192</v>
      </c>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row>
    <row r="85" spans="1:79" ht="14.5" x14ac:dyDescent="0.35">
      <c r="A85" s="131" t="s">
        <v>71</v>
      </c>
      <c r="B85" s="139" t="s">
        <v>193</v>
      </c>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2"/>
      <c r="BZ85" s="132"/>
      <c r="CA85" s="132"/>
    </row>
    <row r="86" spans="1:79" ht="14.5" x14ac:dyDescent="0.35">
      <c r="A86" s="131" t="s">
        <v>72</v>
      </c>
      <c r="B86" s="139" t="s">
        <v>194</v>
      </c>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2"/>
      <c r="BZ86" s="132"/>
      <c r="CA86" s="132"/>
    </row>
    <row r="87" spans="1:79" ht="14.5" x14ac:dyDescent="0.35">
      <c r="A87" s="131" t="s">
        <v>73</v>
      </c>
      <c r="B87" s="139" t="s">
        <v>195</v>
      </c>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row>
    <row r="88" spans="1:79" ht="14.5" x14ac:dyDescent="0.35">
      <c r="A88" s="131" t="s">
        <v>74</v>
      </c>
      <c r="B88" s="139" t="s">
        <v>196</v>
      </c>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row>
    <row r="89" spans="1:79" ht="14.5" x14ac:dyDescent="0.35">
      <c r="A89" s="131" t="s">
        <v>75</v>
      </c>
      <c r="B89" s="139" t="s">
        <v>197</v>
      </c>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row>
    <row r="90" spans="1:79" ht="14.5" x14ac:dyDescent="0.35">
      <c r="A90" s="131" t="s">
        <v>198</v>
      </c>
      <c r="B90" s="139" t="s">
        <v>199</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132"/>
      <c r="BY90" s="132"/>
      <c r="BZ90" s="132"/>
      <c r="CA90" s="132"/>
    </row>
    <row r="91" spans="1:79" ht="14.5" x14ac:dyDescent="0.35">
      <c r="A91" s="131" t="s">
        <v>76</v>
      </c>
      <c r="B91" s="139" t="s">
        <v>200</v>
      </c>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row>
    <row r="92" spans="1:79" ht="14.5" x14ac:dyDescent="0.35">
      <c r="A92" s="131" t="s">
        <v>77</v>
      </c>
      <c r="B92" s="139" t="s">
        <v>201</v>
      </c>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row>
    <row r="93" spans="1:79" ht="14.5" x14ac:dyDescent="0.35">
      <c r="A93" s="131" t="s">
        <v>78</v>
      </c>
      <c r="B93" s="139" t="s">
        <v>202</v>
      </c>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32"/>
      <c r="BY93" s="132"/>
      <c r="BZ93" s="132"/>
      <c r="CA93" s="132"/>
    </row>
    <row r="94" spans="1:79" ht="14.5" x14ac:dyDescent="0.35">
      <c r="A94" s="131" t="s">
        <v>79</v>
      </c>
      <c r="B94" s="139" t="s">
        <v>203</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row>
    <row r="95" spans="1:79" ht="14.5" x14ac:dyDescent="0.35">
      <c r="A95" s="131" t="s">
        <v>80</v>
      </c>
      <c r="B95" s="139" t="s">
        <v>204</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row>
    <row r="96" spans="1:79" ht="14.5" x14ac:dyDescent="0.35">
      <c r="A96" s="131" t="s">
        <v>81</v>
      </c>
      <c r="B96" s="139" t="s">
        <v>205</v>
      </c>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2"/>
      <c r="BZ96" s="132"/>
      <c r="CA96" s="132"/>
    </row>
    <row r="97" spans="1:79" ht="14.5" x14ac:dyDescent="0.35">
      <c r="A97" s="131" t="s">
        <v>82</v>
      </c>
      <c r="B97" s="139" t="s">
        <v>206</v>
      </c>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c r="CA97" s="132"/>
    </row>
    <row r="98" spans="1:79" ht="14.5" x14ac:dyDescent="0.35">
      <c r="A98" s="131" t="s">
        <v>83</v>
      </c>
      <c r="B98" s="139" t="s">
        <v>207</v>
      </c>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row>
    <row r="99" spans="1:79" ht="14.5" x14ac:dyDescent="0.35">
      <c r="A99" s="131" t="s">
        <v>208</v>
      </c>
      <c r="B99" s="139" t="s">
        <v>209</v>
      </c>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row>
    <row r="100" spans="1:79" ht="14.5" x14ac:dyDescent="0.35">
      <c r="A100" s="131" t="s">
        <v>84</v>
      </c>
      <c r="B100" s="139" t="s">
        <v>210</v>
      </c>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132"/>
      <c r="BY100" s="132"/>
      <c r="BZ100" s="132"/>
      <c r="CA100" s="132"/>
    </row>
    <row r="101" spans="1:79" ht="14.5" x14ac:dyDescent="0.35">
      <c r="A101" s="131" t="s">
        <v>85</v>
      </c>
      <c r="B101" s="139" t="s">
        <v>211</v>
      </c>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row>
    <row r="102" spans="1:79" ht="14.5" x14ac:dyDescent="0.35">
      <c r="A102" s="131" t="s">
        <v>86</v>
      </c>
      <c r="B102" s="139" t="s">
        <v>212</v>
      </c>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row>
    <row r="103" spans="1:79" ht="14.5" x14ac:dyDescent="0.35">
      <c r="A103" s="131" t="s">
        <v>87</v>
      </c>
      <c r="B103" s="139" t="s">
        <v>213</v>
      </c>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c r="BY103" s="132"/>
      <c r="BZ103" s="132"/>
      <c r="CA103" s="132"/>
    </row>
    <row r="104" spans="1:79" ht="14.5" x14ac:dyDescent="0.35">
      <c r="A104" s="131" t="s">
        <v>88</v>
      </c>
      <c r="B104" s="139" t="s">
        <v>214</v>
      </c>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row>
    <row r="105" spans="1:79" ht="14.5" x14ac:dyDescent="0.35">
      <c r="A105" s="131" t="s">
        <v>89</v>
      </c>
      <c r="B105" s="139" t="s">
        <v>215</v>
      </c>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row>
    <row r="106" spans="1:79" ht="14.5" x14ac:dyDescent="0.35">
      <c r="A106" s="131" t="s">
        <v>216</v>
      </c>
      <c r="B106" s="139" t="s">
        <v>217</v>
      </c>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row>
    <row r="107" spans="1:79" ht="14.5" x14ac:dyDescent="0.35">
      <c r="A107" s="131" t="s">
        <v>90</v>
      </c>
      <c r="B107" s="139" t="s">
        <v>218</v>
      </c>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row>
    <row r="108" spans="1:79" ht="14.5" x14ac:dyDescent="0.35">
      <c r="A108" s="131" t="s">
        <v>91</v>
      </c>
      <c r="B108" s="139" t="s">
        <v>219</v>
      </c>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row>
    <row r="109" spans="1:79" ht="14.5" x14ac:dyDescent="0.35">
      <c r="A109" s="131" t="s">
        <v>92</v>
      </c>
      <c r="B109" s="139" t="s">
        <v>220</v>
      </c>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row>
    <row r="110" spans="1:79" ht="14.5" x14ac:dyDescent="0.35">
      <c r="A110" s="131" t="s">
        <v>221</v>
      </c>
      <c r="B110" s="139" t="s">
        <v>222</v>
      </c>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row>
    <row r="111" spans="1:79" ht="14.5" x14ac:dyDescent="0.35">
      <c r="A111" s="131" t="s">
        <v>93</v>
      </c>
      <c r="B111" s="139" t="s">
        <v>223</v>
      </c>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132"/>
      <c r="BY111" s="132"/>
      <c r="BZ111" s="132"/>
      <c r="CA111" s="132"/>
    </row>
    <row r="112" spans="1:79" ht="14.5" x14ac:dyDescent="0.35">
      <c r="A112" s="131" t="s">
        <v>224</v>
      </c>
      <c r="B112" s="139" t="s">
        <v>225</v>
      </c>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row>
    <row r="113" spans="1:79" ht="14.5" x14ac:dyDescent="0.35">
      <c r="A113" s="131" t="s">
        <v>94</v>
      </c>
      <c r="B113" s="139" t="s">
        <v>226</v>
      </c>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2"/>
      <c r="BZ113" s="132"/>
      <c r="CA113" s="132"/>
    </row>
    <row r="114" spans="1:79" ht="14.5" x14ac:dyDescent="0.35">
      <c r="A114" s="131" t="s">
        <v>95</v>
      </c>
      <c r="B114" s="139" t="s">
        <v>227</v>
      </c>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2"/>
      <c r="BY114" s="132"/>
      <c r="BZ114" s="132"/>
      <c r="CA114" s="132"/>
    </row>
    <row r="115" spans="1:79" ht="14.5" x14ac:dyDescent="0.35">
      <c r="A115" s="131" t="s">
        <v>96</v>
      </c>
      <c r="B115" s="139" t="s">
        <v>228</v>
      </c>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32"/>
      <c r="BY115" s="132"/>
      <c r="BZ115" s="132"/>
      <c r="CA115" s="132"/>
    </row>
    <row r="116" spans="1:79" ht="14.5" x14ac:dyDescent="0.35">
      <c r="A116" s="131" t="s">
        <v>97</v>
      </c>
      <c r="B116" s="139" t="s">
        <v>229</v>
      </c>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R116" s="132"/>
      <c r="BS116" s="132"/>
      <c r="BT116" s="132"/>
      <c r="BU116" s="132"/>
      <c r="BV116" s="132"/>
      <c r="BW116" s="132"/>
      <c r="BX116" s="132"/>
      <c r="BY116" s="132"/>
      <c r="BZ116" s="132"/>
      <c r="CA116" s="132"/>
    </row>
    <row r="117" spans="1:79" ht="14.5" x14ac:dyDescent="0.35">
      <c r="A117" s="131" t="s">
        <v>230</v>
      </c>
      <c r="B117" s="139" t="s">
        <v>231</v>
      </c>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row>
    <row r="118" spans="1:79" ht="14.5" x14ac:dyDescent="0.35">
      <c r="A118" s="131" t="s">
        <v>232</v>
      </c>
      <c r="B118" s="139" t="s">
        <v>233</v>
      </c>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32"/>
    </row>
    <row r="119" spans="1:79" ht="14.5" x14ac:dyDescent="0.35">
      <c r="A119" s="131" t="s">
        <v>98</v>
      </c>
      <c r="B119" s="139" t="s">
        <v>234</v>
      </c>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row>
    <row r="120" spans="1:79" ht="14.5" x14ac:dyDescent="0.35">
      <c r="A120" s="131" t="s">
        <v>235</v>
      </c>
      <c r="B120" s="139" t="s">
        <v>236</v>
      </c>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row>
    <row r="121" spans="1:79" ht="14.5" x14ac:dyDescent="0.35">
      <c r="A121" s="131" t="s">
        <v>99</v>
      </c>
      <c r="B121" s="139" t="s">
        <v>237</v>
      </c>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c r="BZ121" s="132"/>
      <c r="CA121" s="132"/>
    </row>
    <row r="122" spans="1:79" ht="14.5" x14ac:dyDescent="0.35">
      <c r="A122" s="131" t="s">
        <v>100</v>
      </c>
      <c r="B122" s="139" t="s">
        <v>238</v>
      </c>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row>
    <row r="123" spans="1:79" ht="14.5" x14ac:dyDescent="0.35">
      <c r="A123" s="131" t="s">
        <v>239</v>
      </c>
      <c r="B123" s="139" t="s">
        <v>240</v>
      </c>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row>
    <row r="124" spans="1:79" ht="14.5" x14ac:dyDescent="0.35">
      <c r="A124" s="131" t="s">
        <v>101</v>
      </c>
      <c r="B124" s="139" t="s">
        <v>241</v>
      </c>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row>
    <row r="125" spans="1:79" ht="14.5" x14ac:dyDescent="0.35">
      <c r="A125" s="131" t="s">
        <v>102</v>
      </c>
      <c r="B125" s="139" t="s">
        <v>242</v>
      </c>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row>
    <row r="126" spans="1:79" ht="14.5" x14ac:dyDescent="0.35">
      <c r="A126" s="131" t="s">
        <v>103</v>
      </c>
      <c r="B126" s="139" t="s">
        <v>243</v>
      </c>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row>
    <row r="127" spans="1:79" ht="14.5" x14ac:dyDescent="0.35">
      <c r="A127" s="131" t="s">
        <v>104</v>
      </c>
      <c r="B127" s="139" t="s">
        <v>244</v>
      </c>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row>
    <row r="128" spans="1:79" ht="14.5" x14ac:dyDescent="0.35">
      <c r="A128" s="131" t="s">
        <v>105</v>
      </c>
      <c r="B128" s="139" t="s">
        <v>245</v>
      </c>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row>
    <row r="129" spans="1:79" ht="14.5" x14ac:dyDescent="0.35">
      <c r="A129" s="131" t="s">
        <v>246</v>
      </c>
      <c r="B129" s="139" t="s">
        <v>247</v>
      </c>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row>
    <row r="130" spans="1:79" ht="14.5" x14ac:dyDescent="0.35">
      <c r="A130" s="131" t="s">
        <v>248</v>
      </c>
      <c r="B130" s="139" t="s">
        <v>249</v>
      </c>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132"/>
      <c r="BU130" s="132"/>
      <c r="BV130" s="132"/>
      <c r="BW130" s="132"/>
      <c r="BX130" s="132"/>
      <c r="BY130" s="132"/>
      <c r="BZ130" s="132"/>
      <c r="CA130" s="132"/>
    </row>
    <row r="131" spans="1:79" ht="14.5" x14ac:dyDescent="0.35">
      <c r="A131" s="131" t="s">
        <v>250</v>
      </c>
      <c r="B131" s="139" t="s">
        <v>251</v>
      </c>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row>
    <row r="132" spans="1:79" ht="14.5" x14ac:dyDescent="0.35">
      <c r="A132" s="131" t="s">
        <v>252</v>
      </c>
      <c r="B132" s="139" t="s">
        <v>253</v>
      </c>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row>
    <row r="133" spans="1:79" ht="14.5" x14ac:dyDescent="0.35">
      <c r="A133" s="131" t="s">
        <v>254</v>
      </c>
      <c r="B133" s="139" t="s">
        <v>255</v>
      </c>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c r="BU133" s="132"/>
      <c r="BV133" s="132"/>
      <c r="BW133" s="132"/>
      <c r="BX133" s="132"/>
      <c r="BY133" s="132"/>
      <c r="BZ133" s="132"/>
      <c r="CA133" s="132"/>
    </row>
    <row r="134" spans="1:79" ht="14.5" x14ac:dyDescent="0.35">
      <c r="A134" s="131" t="s">
        <v>256</v>
      </c>
      <c r="B134" s="139" t="s">
        <v>257</v>
      </c>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row>
    <row r="135" spans="1:79" ht="14.5" x14ac:dyDescent="0.35">
      <c r="A135" s="131" t="s">
        <v>258</v>
      </c>
      <c r="B135" s="139" t="s">
        <v>259</v>
      </c>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row>
    <row r="136" spans="1:79" ht="14.5" x14ac:dyDescent="0.35">
      <c r="A136" s="131" t="s">
        <v>260</v>
      </c>
      <c r="B136" s="139" t="s">
        <v>261</v>
      </c>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row>
    <row r="137" spans="1:79" ht="14.5" x14ac:dyDescent="0.35">
      <c r="A137" s="131" t="s">
        <v>262</v>
      </c>
      <c r="B137" s="139" t="s">
        <v>263</v>
      </c>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2"/>
      <c r="BR137" s="132"/>
      <c r="BS137" s="132"/>
      <c r="BT137" s="132"/>
      <c r="BU137" s="132"/>
      <c r="BV137" s="132"/>
      <c r="BW137" s="132"/>
      <c r="BX137" s="132"/>
      <c r="BY137" s="132"/>
      <c r="BZ137" s="132"/>
      <c r="CA137" s="132"/>
    </row>
    <row r="138" spans="1:79" ht="14.5" x14ac:dyDescent="0.35">
      <c r="A138" s="131" t="s">
        <v>264</v>
      </c>
      <c r="B138" s="139" t="s">
        <v>265</v>
      </c>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2"/>
      <c r="BR138" s="132"/>
      <c r="BS138" s="132"/>
      <c r="BT138" s="132"/>
      <c r="BU138" s="132"/>
      <c r="BV138" s="132"/>
      <c r="BW138" s="132"/>
      <c r="BX138" s="132"/>
      <c r="BY138" s="132"/>
      <c r="BZ138" s="132"/>
      <c r="CA138" s="132"/>
    </row>
    <row r="139" spans="1:79" ht="14.5" x14ac:dyDescent="0.35">
      <c r="A139" s="131" t="s">
        <v>266</v>
      </c>
      <c r="B139" s="139" t="s">
        <v>267</v>
      </c>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row>
    <row r="140" spans="1:79" ht="14.5" x14ac:dyDescent="0.35">
      <c r="A140" s="131" t="s">
        <v>268</v>
      </c>
      <c r="B140" s="139" t="s">
        <v>269</v>
      </c>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2"/>
      <c r="AX140" s="132"/>
      <c r="AY140" s="132"/>
      <c r="AZ140" s="132"/>
      <c r="BA140" s="132"/>
      <c r="BB140" s="132"/>
      <c r="BC140" s="132"/>
      <c r="BD140" s="132"/>
      <c r="BE140" s="132"/>
      <c r="BF140" s="132"/>
      <c r="BG140" s="132"/>
      <c r="BH140" s="132"/>
      <c r="BI140" s="132"/>
      <c r="BJ140" s="132"/>
      <c r="BK140" s="132"/>
      <c r="BL140" s="132"/>
      <c r="BM140" s="132"/>
      <c r="BN140" s="132"/>
      <c r="BO140" s="132"/>
      <c r="BP140" s="132"/>
      <c r="BQ140" s="132"/>
      <c r="BR140" s="132"/>
      <c r="BS140" s="132"/>
      <c r="BT140" s="132"/>
      <c r="BU140" s="132"/>
      <c r="BV140" s="132"/>
      <c r="BW140" s="132"/>
      <c r="BX140" s="132"/>
      <c r="BY140" s="132"/>
      <c r="BZ140" s="132"/>
      <c r="CA140" s="132"/>
    </row>
    <row r="141" spans="1:79" ht="14.5" x14ac:dyDescent="0.35">
      <c r="A141" s="131" t="s">
        <v>270</v>
      </c>
      <c r="B141" s="139" t="s">
        <v>271</v>
      </c>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2"/>
      <c r="AX141" s="132"/>
      <c r="AY141" s="132"/>
      <c r="AZ141" s="132"/>
      <c r="BA141" s="132"/>
      <c r="BB141" s="132"/>
      <c r="BC141" s="132"/>
      <c r="BD141" s="132"/>
      <c r="BE141" s="132"/>
      <c r="BF141" s="132"/>
      <c r="BG141" s="132"/>
      <c r="BH141" s="132"/>
      <c r="BI141" s="132"/>
      <c r="BJ141" s="132"/>
      <c r="BK141" s="132"/>
      <c r="BL141" s="132"/>
      <c r="BM141" s="132"/>
      <c r="BN141" s="132"/>
      <c r="BO141" s="132"/>
      <c r="BP141" s="132"/>
      <c r="BQ141" s="132"/>
      <c r="BR141" s="132"/>
      <c r="BS141" s="132"/>
      <c r="BT141" s="132"/>
      <c r="BU141" s="132"/>
      <c r="BV141" s="132"/>
      <c r="BW141" s="132"/>
      <c r="BX141" s="132"/>
      <c r="BY141" s="132"/>
      <c r="BZ141" s="132"/>
      <c r="CA141" s="132"/>
    </row>
    <row r="142" spans="1:79" ht="14.5" x14ac:dyDescent="0.35">
      <c r="A142" s="131" t="s">
        <v>272</v>
      </c>
      <c r="B142" s="139" t="s">
        <v>273</v>
      </c>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2"/>
      <c r="AX142" s="132"/>
      <c r="AY142" s="132"/>
      <c r="AZ142" s="132"/>
      <c r="BA142" s="132"/>
      <c r="BB142" s="132"/>
      <c r="BC142" s="132"/>
      <c r="BD142" s="132"/>
      <c r="BE142" s="132"/>
      <c r="BF142" s="132"/>
      <c r="BG142" s="132"/>
      <c r="BH142" s="132"/>
      <c r="BI142" s="132"/>
      <c r="BJ142" s="132"/>
      <c r="BK142" s="132"/>
      <c r="BL142" s="132"/>
      <c r="BM142" s="132"/>
      <c r="BN142" s="132"/>
      <c r="BO142" s="132"/>
      <c r="BP142" s="132"/>
      <c r="BQ142" s="132"/>
      <c r="BR142" s="132"/>
      <c r="BS142" s="132"/>
      <c r="BT142" s="132"/>
      <c r="BU142" s="132"/>
      <c r="BV142" s="132"/>
      <c r="BW142" s="132"/>
      <c r="BX142" s="132"/>
      <c r="BY142" s="132"/>
      <c r="BZ142" s="132"/>
      <c r="CA142" s="132"/>
    </row>
    <row r="143" spans="1:79" ht="14.5" x14ac:dyDescent="0.35">
      <c r="A143" s="131" t="s">
        <v>274</v>
      </c>
      <c r="B143" s="139" t="s">
        <v>275</v>
      </c>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2"/>
      <c r="AX143" s="132"/>
      <c r="AY143" s="132"/>
      <c r="AZ143" s="132"/>
      <c r="BA143" s="132"/>
      <c r="BB143" s="132"/>
      <c r="BC143" s="132"/>
      <c r="BD143" s="132"/>
      <c r="BE143" s="132"/>
      <c r="BF143" s="132"/>
      <c r="BG143" s="132"/>
      <c r="BH143" s="132"/>
      <c r="BI143" s="132"/>
      <c r="BJ143" s="132"/>
      <c r="BK143" s="132"/>
      <c r="BL143" s="132"/>
      <c r="BM143" s="132"/>
      <c r="BN143" s="132"/>
      <c r="BO143" s="132"/>
      <c r="BP143" s="132"/>
      <c r="BQ143" s="132"/>
      <c r="BR143" s="132"/>
      <c r="BS143" s="132"/>
      <c r="BT143" s="132"/>
      <c r="BU143" s="132"/>
      <c r="BV143" s="132"/>
      <c r="BW143" s="132"/>
      <c r="BX143" s="132"/>
      <c r="BY143" s="132"/>
      <c r="BZ143" s="132"/>
      <c r="CA143" s="132"/>
    </row>
    <row r="144" spans="1:79" ht="14.5" x14ac:dyDescent="0.35">
      <c r="A144" s="131" t="s">
        <v>276</v>
      </c>
      <c r="B144" s="139" t="s">
        <v>277</v>
      </c>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row>
    <row r="145" spans="1:79" ht="14.5" x14ac:dyDescent="0.35">
      <c r="A145" s="131" t="s">
        <v>278</v>
      </c>
      <c r="B145" s="139" t="s">
        <v>279</v>
      </c>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2"/>
      <c r="AX145" s="132"/>
      <c r="AY145" s="132"/>
      <c r="AZ145" s="132"/>
      <c r="BA145" s="132"/>
      <c r="BB145" s="132"/>
      <c r="BC145" s="132"/>
      <c r="BD145" s="132"/>
      <c r="BE145" s="132"/>
      <c r="BF145" s="132"/>
      <c r="BG145" s="132"/>
      <c r="BH145" s="132"/>
      <c r="BI145" s="132"/>
      <c r="BJ145" s="132"/>
      <c r="BK145" s="132"/>
      <c r="BL145" s="132"/>
      <c r="BM145" s="132"/>
      <c r="BN145" s="132"/>
      <c r="BO145" s="132"/>
      <c r="BP145" s="132"/>
      <c r="BQ145" s="132"/>
      <c r="BR145" s="132"/>
      <c r="BS145" s="132"/>
      <c r="BT145" s="132"/>
      <c r="BU145" s="132"/>
      <c r="BV145" s="132"/>
      <c r="BW145" s="132"/>
      <c r="BX145" s="132"/>
      <c r="BY145" s="132"/>
      <c r="BZ145" s="132"/>
      <c r="CA145" s="132"/>
    </row>
    <row r="146" spans="1:79" ht="14.5" x14ac:dyDescent="0.35">
      <c r="A146" s="131" t="s">
        <v>280</v>
      </c>
      <c r="B146" s="139" t="s">
        <v>281</v>
      </c>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2"/>
      <c r="AX146" s="132"/>
      <c r="AY146" s="132"/>
      <c r="AZ146" s="132"/>
      <c r="BA146" s="132"/>
      <c r="BB146" s="132"/>
      <c r="BC146" s="132"/>
      <c r="BD146" s="132"/>
      <c r="BE146" s="132"/>
      <c r="BF146" s="132"/>
      <c r="BG146" s="132"/>
      <c r="BH146" s="132"/>
      <c r="BI146" s="132"/>
      <c r="BJ146" s="132"/>
      <c r="BK146" s="132"/>
      <c r="BL146" s="132"/>
      <c r="BM146" s="132"/>
      <c r="BN146" s="132"/>
      <c r="BO146" s="132"/>
      <c r="BP146" s="132"/>
      <c r="BQ146" s="132"/>
      <c r="BR146" s="132"/>
      <c r="BS146" s="132"/>
      <c r="BT146" s="132"/>
      <c r="BU146" s="132"/>
      <c r="BV146" s="132"/>
      <c r="BW146" s="132"/>
      <c r="BX146" s="132"/>
      <c r="BY146" s="132"/>
      <c r="BZ146" s="132"/>
      <c r="CA146" s="132"/>
    </row>
    <row r="147" spans="1:79" ht="14.5" x14ac:dyDescent="0.35">
      <c r="A147" s="131" t="s">
        <v>282</v>
      </c>
      <c r="B147" s="139" t="s">
        <v>283</v>
      </c>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2"/>
      <c r="AX147" s="132"/>
      <c r="AY147" s="132"/>
      <c r="AZ147" s="132"/>
      <c r="BA147" s="132"/>
      <c r="BB147" s="132"/>
      <c r="BC147" s="132"/>
      <c r="BD147" s="132"/>
      <c r="BE147" s="132"/>
      <c r="BF147" s="132"/>
      <c r="BG147" s="132"/>
      <c r="BH147" s="132"/>
      <c r="BI147" s="132"/>
      <c r="BJ147" s="132"/>
      <c r="BK147" s="132"/>
      <c r="BL147" s="132"/>
      <c r="BM147" s="132"/>
      <c r="BN147" s="132"/>
      <c r="BO147" s="132"/>
      <c r="BP147" s="132"/>
      <c r="BQ147" s="132"/>
      <c r="BR147" s="132"/>
      <c r="BS147" s="132"/>
      <c r="BT147" s="132"/>
      <c r="BU147" s="132"/>
      <c r="BV147" s="132"/>
      <c r="BW147" s="132"/>
      <c r="BX147" s="132"/>
      <c r="BY147" s="132"/>
      <c r="BZ147" s="132"/>
      <c r="CA147" s="132"/>
    </row>
    <row r="148" spans="1:79" ht="14.5" x14ac:dyDescent="0.35">
      <c r="A148" s="131" t="s">
        <v>284</v>
      </c>
      <c r="B148" s="139" t="s">
        <v>285</v>
      </c>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2"/>
      <c r="AX148" s="132"/>
      <c r="AY148" s="132"/>
      <c r="AZ148" s="132"/>
      <c r="BA148" s="132"/>
      <c r="BB148" s="132"/>
      <c r="BC148" s="132"/>
      <c r="BD148" s="132"/>
      <c r="BE148" s="132"/>
      <c r="BF148" s="132"/>
      <c r="BG148" s="132"/>
      <c r="BH148" s="132"/>
      <c r="BI148" s="132"/>
      <c r="BJ148" s="132"/>
      <c r="BK148" s="132"/>
      <c r="BL148" s="132"/>
      <c r="BM148" s="132"/>
      <c r="BN148" s="132"/>
      <c r="BO148" s="132"/>
      <c r="BP148" s="132"/>
      <c r="BQ148" s="132"/>
      <c r="BR148" s="132"/>
      <c r="BS148" s="132"/>
      <c r="BT148" s="132"/>
      <c r="BU148" s="132"/>
      <c r="BV148" s="132"/>
      <c r="BW148" s="132"/>
      <c r="BX148" s="132"/>
      <c r="BY148" s="132"/>
      <c r="BZ148" s="132"/>
      <c r="CA148" s="132"/>
    </row>
    <row r="149" spans="1:79" ht="14.5" x14ac:dyDescent="0.35">
      <c r="A149" s="131" t="s">
        <v>286</v>
      </c>
      <c r="B149" s="139" t="s">
        <v>287</v>
      </c>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row>
    <row r="150" spans="1:79" ht="14.5" x14ac:dyDescent="0.35">
      <c r="A150" s="131" t="s">
        <v>288</v>
      </c>
      <c r="B150" s="139" t="s">
        <v>289</v>
      </c>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2"/>
      <c r="AX150" s="132"/>
      <c r="AY150" s="132"/>
      <c r="AZ150" s="132"/>
      <c r="BA150" s="132"/>
      <c r="BB150" s="132"/>
      <c r="BC150" s="132"/>
      <c r="BD150" s="132"/>
      <c r="BE150" s="132"/>
      <c r="BF150" s="132"/>
      <c r="BG150" s="132"/>
      <c r="BH150" s="132"/>
      <c r="BI150" s="132"/>
      <c r="BJ150" s="132"/>
      <c r="BK150" s="132"/>
      <c r="BL150" s="132"/>
      <c r="BM150" s="132"/>
      <c r="BN150" s="132"/>
      <c r="BO150" s="132"/>
      <c r="BP150" s="132"/>
      <c r="BQ150" s="132"/>
      <c r="BR150" s="132"/>
      <c r="BS150" s="132"/>
      <c r="BT150" s="132"/>
      <c r="BU150" s="132"/>
      <c r="BV150" s="132"/>
      <c r="BW150" s="132"/>
      <c r="BX150" s="132"/>
      <c r="BY150" s="132"/>
      <c r="BZ150" s="132"/>
      <c r="CA150" s="132"/>
    </row>
    <row r="151" spans="1:79" ht="14.5" x14ac:dyDescent="0.35">
      <c r="A151" s="131" t="s">
        <v>290</v>
      </c>
      <c r="B151" s="139" t="s">
        <v>291</v>
      </c>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c r="BT151" s="132"/>
      <c r="BU151" s="132"/>
      <c r="BV151" s="132"/>
      <c r="BW151" s="132"/>
      <c r="BX151" s="132"/>
      <c r="BY151" s="132"/>
      <c r="BZ151" s="132"/>
      <c r="CA151" s="132"/>
    </row>
    <row r="152" spans="1:79" ht="14.5" x14ac:dyDescent="0.35">
      <c r="A152" s="131" t="s">
        <v>292</v>
      </c>
      <c r="B152" s="139" t="s">
        <v>293</v>
      </c>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2"/>
      <c r="AX152" s="132"/>
      <c r="AY152" s="132"/>
      <c r="AZ152" s="132"/>
      <c r="BA152" s="132"/>
      <c r="BB152" s="132"/>
      <c r="BC152" s="132"/>
      <c r="BD152" s="132"/>
      <c r="BE152" s="132"/>
      <c r="BF152" s="132"/>
      <c r="BG152" s="132"/>
      <c r="BH152" s="132"/>
      <c r="BI152" s="132"/>
      <c r="BJ152" s="132"/>
      <c r="BK152" s="132"/>
      <c r="BL152" s="132"/>
      <c r="BM152" s="132"/>
      <c r="BN152" s="132"/>
      <c r="BO152" s="132"/>
      <c r="BP152" s="132"/>
      <c r="BQ152" s="132"/>
      <c r="BR152" s="132"/>
      <c r="BS152" s="132"/>
      <c r="BT152" s="132"/>
      <c r="BU152" s="132"/>
      <c r="BV152" s="132"/>
      <c r="BW152" s="132"/>
      <c r="BX152" s="132"/>
      <c r="BY152" s="132"/>
      <c r="BZ152" s="132"/>
      <c r="CA152" s="132"/>
    </row>
    <row r="153" spans="1:79" ht="14.5" x14ac:dyDescent="0.35">
      <c r="A153" s="131" t="s">
        <v>294</v>
      </c>
      <c r="B153" s="139" t="s">
        <v>295</v>
      </c>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2"/>
      <c r="AX153" s="132"/>
      <c r="AY153" s="132"/>
      <c r="AZ153" s="132"/>
      <c r="BA153" s="132"/>
      <c r="BB153" s="132"/>
      <c r="BC153" s="132"/>
      <c r="BD153" s="132"/>
      <c r="BE153" s="132"/>
      <c r="BF153" s="132"/>
      <c r="BG153" s="132"/>
      <c r="BH153" s="132"/>
      <c r="BI153" s="132"/>
      <c r="BJ153" s="132"/>
      <c r="BK153" s="132"/>
      <c r="BL153" s="132"/>
      <c r="BM153" s="132"/>
      <c r="BN153" s="132"/>
      <c r="BO153" s="132"/>
      <c r="BP153" s="132"/>
      <c r="BQ153" s="132"/>
      <c r="BR153" s="132"/>
      <c r="BS153" s="132"/>
      <c r="BT153" s="132"/>
      <c r="BU153" s="132"/>
      <c r="BV153" s="132"/>
      <c r="BW153" s="132"/>
      <c r="BX153" s="132"/>
      <c r="BY153" s="132"/>
      <c r="BZ153" s="132"/>
      <c r="CA153" s="132"/>
    </row>
    <row r="154" spans="1:79" ht="14.5" x14ac:dyDescent="0.35">
      <c r="A154" s="131" t="s">
        <v>296</v>
      </c>
      <c r="B154" s="139" t="s">
        <v>297</v>
      </c>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row>
    <row r="155" spans="1:79" ht="14.5" x14ac:dyDescent="0.35">
      <c r="A155" s="131" t="s">
        <v>298</v>
      </c>
      <c r="B155" s="139" t="s">
        <v>299</v>
      </c>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row>
    <row r="156" spans="1:79" ht="14.5" x14ac:dyDescent="0.35">
      <c r="A156" s="131" t="s">
        <v>300</v>
      </c>
      <c r="B156" s="139" t="s">
        <v>301</v>
      </c>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2"/>
      <c r="BR156" s="132"/>
      <c r="BS156" s="132"/>
      <c r="BT156" s="132"/>
      <c r="BU156" s="132"/>
      <c r="BV156" s="132"/>
      <c r="BW156" s="132"/>
      <c r="BX156" s="132"/>
      <c r="BY156" s="132"/>
      <c r="BZ156" s="132"/>
      <c r="CA156" s="132"/>
    </row>
    <row r="157" spans="1:79" ht="14.5" x14ac:dyDescent="0.35">
      <c r="A157" s="131" t="s">
        <v>302</v>
      </c>
      <c r="B157" s="139" t="s">
        <v>303</v>
      </c>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U157" s="132"/>
      <c r="BV157" s="132"/>
      <c r="BW157" s="132"/>
      <c r="BX157" s="132"/>
      <c r="BY157" s="132"/>
      <c r="BZ157" s="132"/>
      <c r="CA157" s="132"/>
    </row>
    <row r="158" spans="1:79" ht="14.5" x14ac:dyDescent="0.35">
      <c r="A158" s="131" t="s">
        <v>304</v>
      </c>
      <c r="B158" s="139" t="s">
        <v>305</v>
      </c>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132"/>
      <c r="BU158" s="132"/>
      <c r="BV158" s="132"/>
      <c r="BW158" s="132"/>
      <c r="BX158" s="132"/>
      <c r="BY158" s="132"/>
      <c r="BZ158" s="132"/>
      <c r="CA158" s="132"/>
    </row>
    <row r="159" spans="1:79" ht="14.5" x14ac:dyDescent="0.35">
      <c r="A159" s="131" t="s">
        <v>306</v>
      </c>
      <c r="B159" s="139" t="s">
        <v>307</v>
      </c>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row>
    <row r="160" spans="1:79" ht="14.5" x14ac:dyDescent="0.35">
      <c r="A160" s="131" t="s">
        <v>308</v>
      </c>
      <c r="B160" s="139" t="s">
        <v>309</v>
      </c>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132"/>
      <c r="BU160" s="132"/>
      <c r="BV160" s="132"/>
      <c r="BW160" s="132"/>
      <c r="BX160" s="132"/>
      <c r="BY160" s="132"/>
      <c r="BZ160" s="132"/>
      <c r="CA160" s="132"/>
    </row>
    <row r="161" spans="1:79" ht="14.5" x14ac:dyDescent="0.35">
      <c r="A161" s="131" t="s">
        <v>310</v>
      </c>
      <c r="B161" s="139" t="s">
        <v>311</v>
      </c>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132"/>
      <c r="BU161" s="132"/>
      <c r="BV161" s="132"/>
      <c r="BW161" s="132"/>
      <c r="BX161" s="132"/>
      <c r="BY161" s="132"/>
      <c r="BZ161" s="132"/>
      <c r="CA161" s="132"/>
    </row>
    <row r="162" spans="1:79" ht="14.5" x14ac:dyDescent="0.35">
      <c r="A162" s="131" t="s">
        <v>312</v>
      </c>
      <c r="B162" s="139" t="s">
        <v>313</v>
      </c>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U162" s="132"/>
      <c r="BV162" s="132"/>
      <c r="BW162" s="132"/>
      <c r="BX162" s="132"/>
      <c r="BY162" s="132"/>
      <c r="BZ162" s="132"/>
      <c r="CA162" s="132"/>
    </row>
    <row r="163" spans="1:79" ht="14.5" x14ac:dyDescent="0.35">
      <c r="A163" s="131" t="s">
        <v>314</v>
      </c>
      <c r="B163" s="139" t="s">
        <v>315</v>
      </c>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U163" s="132"/>
      <c r="BV163" s="132"/>
      <c r="BW163" s="132"/>
      <c r="BX163" s="132"/>
      <c r="BY163" s="132"/>
      <c r="BZ163" s="132"/>
      <c r="CA163" s="132"/>
    </row>
    <row r="164" spans="1:79" ht="14.5" x14ac:dyDescent="0.35">
      <c r="A164" s="131" t="s">
        <v>316</v>
      </c>
      <c r="B164" s="139" t="s">
        <v>317</v>
      </c>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row>
    <row r="165" spans="1:79" ht="14.5" x14ac:dyDescent="0.35">
      <c r="A165" s="131" t="s">
        <v>318</v>
      </c>
      <c r="B165" s="139" t="s">
        <v>319</v>
      </c>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32"/>
    </row>
    <row r="166" spans="1:79" ht="14.5" x14ac:dyDescent="0.35">
      <c r="A166" s="131" t="s">
        <v>320</v>
      </c>
      <c r="B166" s="139" t="s">
        <v>321</v>
      </c>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U166" s="132"/>
      <c r="BV166" s="132"/>
      <c r="BW166" s="132"/>
      <c r="BX166" s="132"/>
      <c r="BY166" s="132"/>
      <c r="BZ166" s="132"/>
      <c r="CA166" s="132"/>
    </row>
    <row r="167" spans="1:79" ht="14.5" x14ac:dyDescent="0.35">
      <c r="A167" s="131" t="s">
        <v>322</v>
      </c>
      <c r="B167" s="139" t="s">
        <v>323</v>
      </c>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U167" s="132"/>
      <c r="BV167" s="132"/>
      <c r="BW167" s="132"/>
      <c r="BX167" s="132"/>
      <c r="BY167" s="132"/>
      <c r="BZ167" s="132"/>
      <c r="CA167" s="132"/>
    </row>
    <row r="168" spans="1:79" ht="14.5" x14ac:dyDescent="0.35">
      <c r="A168" s="131" t="s">
        <v>324</v>
      </c>
      <c r="B168" s="139" t="s">
        <v>325</v>
      </c>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U168" s="132"/>
      <c r="BV168" s="132"/>
      <c r="BW168" s="132"/>
      <c r="BX168" s="132"/>
      <c r="BY168" s="132"/>
      <c r="BZ168" s="132"/>
      <c r="CA168" s="132"/>
    </row>
    <row r="169" spans="1:79" ht="14.5" x14ac:dyDescent="0.35">
      <c r="A169" s="131" t="s">
        <v>326</v>
      </c>
      <c r="B169" s="139" t="s">
        <v>327</v>
      </c>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row>
    <row r="170" spans="1:79" ht="14.5" x14ac:dyDescent="0.35">
      <c r="A170" s="131" t="s">
        <v>328</v>
      </c>
      <c r="B170" s="139" t="s">
        <v>329</v>
      </c>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row>
    <row r="171" spans="1:79" ht="14.5" x14ac:dyDescent="0.35">
      <c r="A171" s="131" t="s">
        <v>330</v>
      </c>
      <c r="B171" s="139" t="s">
        <v>331</v>
      </c>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32"/>
    </row>
    <row r="172" spans="1:79" ht="14.5" x14ac:dyDescent="0.35">
      <c r="A172" s="131" t="s">
        <v>332</v>
      </c>
      <c r="B172" s="139" t="s">
        <v>333</v>
      </c>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32"/>
    </row>
    <row r="173" spans="1:79" ht="14.5" x14ac:dyDescent="0.35">
      <c r="A173" s="131" t="s">
        <v>334</v>
      </c>
      <c r="B173" s="139" t="s">
        <v>335</v>
      </c>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2"/>
      <c r="AX173" s="132"/>
      <c r="AY173" s="132"/>
      <c r="AZ173" s="132"/>
      <c r="BA173" s="132"/>
      <c r="BB173" s="132"/>
      <c r="BC173" s="132"/>
      <c r="BD173" s="132"/>
      <c r="BE173" s="132"/>
      <c r="BF173" s="132"/>
      <c r="BG173" s="132"/>
      <c r="BH173" s="132"/>
      <c r="BI173" s="132"/>
      <c r="BJ173" s="132"/>
      <c r="BK173" s="132"/>
      <c r="BL173" s="132"/>
      <c r="BM173" s="132"/>
      <c r="BN173" s="132"/>
      <c r="BO173" s="132"/>
      <c r="BP173" s="132"/>
      <c r="BQ173" s="132"/>
      <c r="BR173" s="132"/>
      <c r="BS173" s="132"/>
      <c r="BT173" s="132"/>
      <c r="BU173" s="132"/>
      <c r="BV173" s="132"/>
      <c r="BW173" s="132"/>
      <c r="BX173" s="132"/>
      <c r="BY173" s="132"/>
      <c r="BZ173" s="132"/>
      <c r="CA173" s="132"/>
    </row>
    <row r="174" spans="1:79" ht="14.5" x14ac:dyDescent="0.35">
      <c r="A174" s="131" t="s">
        <v>106</v>
      </c>
      <c r="B174" s="139" t="s">
        <v>336</v>
      </c>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row>
    <row r="175" spans="1:79" ht="14.5" x14ac:dyDescent="0.35">
      <c r="A175" s="131" t="s">
        <v>107</v>
      </c>
      <c r="B175" s="139" t="s">
        <v>337</v>
      </c>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2"/>
      <c r="AX175" s="132"/>
      <c r="AY175" s="132"/>
      <c r="AZ175" s="132"/>
      <c r="BA175" s="132"/>
      <c r="BB175" s="132"/>
      <c r="BC175" s="132"/>
      <c r="BD175" s="132"/>
      <c r="BE175" s="132"/>
      <c r="BF175" s="132"/>
      <c r="BG175" s="132"/>
      <c r="BH175" s="132"/>
      <c r="BI175" s="132"/>
      <c r="BJ175" s="132"/>
      <c r="BK175" s="132"/>
      <c r="BL175" s="132"/>
      <c r="BM175" s="132"/>
      <c r="BN175" s="132"/>
      <c r="BO175" s="132"/>
      <c r="BP175" s="132"/>
      <c r="BQ175" s="132"/>
      <c r="BR175" s="132"/>
      <c r="BS175" s="132"/>
      <c r="BT175" s="132"/>
      <c r="BU175" s="132"/>
      <c r="BV175" s="132"/>
      <c r="BW175" s="132"/>
      <c r="BX175" s="132"/>
      <c r="BY175" s="132"/>
      <c r="BZ175" s="132"/>
      <c r="CA175" s="132"/>
    </row>
    <row r="176" spans="1:79" ht="14.5" x14ac:dyDescent="0.35">
      <c r="A176" s="131" t="s">
        <v>108</v>
      </c>
      <c r="B176" s="139" t="s">
        <v>338</v>
      </c>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132"/>
      <c r="BW176" s="132"/>
      <c r="BX176" s="132"/>
      <c r="BY176" s="132"/>
      <c r="BZ176" s="132"/>
      <c r="CA176" s="132"/>
    </row>
    <row r="177" spans="1:79" ht="14.5" x14ac:dyDescent="0.35">
      <c r="A177" s="131" t="s">
        <v>109</v>
      </c>
      <c r="B177" s="139" t="s">
        <v>339</v>
      </c>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2"/>
      <c r="AX177" s="132"/>
      <c r="AY177" s="132"/>
      <c r="AZ177" s="132"/>
      <c r="BA177" s="132"/>
      <c r="BB177" s="132"/>
      <c r="BC177" s="132"/>
      <c r="BD177" s="132"/>
      <c r="BE177" s="132"/>
      <c r="BF177" s="132"/>
      <c r="BG177" s="132"/>
      <c r="BH177" s="132"/>
      <c r="BI177" s="132"/>
      <c r="BJ177" s="132"/>
      <c r="BK177" s="132"/>
      <c r="BL177" s="132"/>
      <c r="BM177" s="132"/>
      <c r="BN177" s="132"/>
      <c r="BO177" s="132"/>
      <c r="BP177" s="132"/>
      <c r="BQ177" s="132"/>
      <c r="BR177" s="132"/>
      <c r="BS177" s="132"/>
      <c r="BT177" s="132"/>
      <c r="BU177" s="132"/>
      <c r="BV177" s="132"/>
      <c r="BW177" s="132"/>
      <c r="BX177" s="132"/>
      <c r="BY177" s="132"/>
      <c r="BZ177" s="132"/>
      <c r="CA177" s="132"/>
    </row>
    <row r="178" spans="1:79" ht="14.5" x14ac:dyDescent="0.35">
      <c r="A178" s="131" t="s">
        <v>110</v>
      </c>
      <c r="B178" s="139" t="s">
        <v>340</v>
      </c>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2"/>
      <c r="AX178" s="132"/>
      <c r="AY178" s="132"/>
      <c r="AZ178" s="132"/>
      <c r="BA178" s="132"/>
      <c r="BB178" s="132"/>
      <c r="BC178" s="132"/>
      <c r="BD178" s="132"/>
      <c r="BE178" s="132"/>
      <c r="BF178" s="132"/>
      <c r="BG178" s="132"/>
      <c r="BH178" s="132"/>
      <c r="BI178" s="132"/>
      <c r="BJ178" s="132"/>
      <c r="BK178" s="132"/>
      <c r="BL178" s="132"/>
      <c r="BM178" s="132"/>
      <c r="BN178" s="132"/>
      <c r="BO178" s="132"/>
      <c r="BP178" s="132"/>
      <c r="BQ178" s="132"/>
      <c r="BR178" s="132"/>
      <c r="BS178" s="132"/>
      <c r="BT178" s="132"/>
      <c r="BU178" s="132"/>
      <c r="BV178" s="132"/>
      <c r="BW178" s="132"/>
      <c r="BX178" s="132"/>
      <c r="BY178" s="132"/>
      <c r="BZ178" s="132"/>
      <c r="CA178" s="132"/>
    </row>
    <row r="179" spans="1:79" ht="14.5" x14ac:dyDescent="0.35">
      <c r="A179" s="131" t="s">
        <v>111</v>
      </c>
      <c r="B179" s="139" t="s">
        <v>341</v>
      </c>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2"/>
      <c r="AX179" s="132"/>
      <c r="AY179" s="132"/>
      <c r="AZ179" s="132"/>
      <c r="BA179" s="132"/>
      <c r="BB179" s="132"/>
      <c r="BC179" s="132"/>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row>
    <row r="180" spans="1:79" ht="14.5" x14ac:dyDescent="0.35">
      <c r="A180" s="131" t="s">
        <v>112</v>
      </c>
      <c r="B180" s="139" t="s">
        <v>342</v>
      </c>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2"/>
      <c r="AX180" s="132"/>
      <c r="AY180" s="132"/>
      <c r="AZ180" s="132"/>
      <c r="BA180" s="132"/>
      <c r="BB180" s="132"/>
      <c r="BC180" s="132"/>
      <c r="BD180" s="132"/>
      <c r="BE180" s="132"/>
      <c r="BF180" s="132"/>
      <c r="BG180" s="132"/>
      <c r="BH180" s="132"/>
      <c r="BI180" s="132"/>
      <c r="BJ180" s="132"/>
      <c r="BK180" s="132"/>
      <c r="BL180" s="132"/>
      <c r="BM180" s="132"/>
      <c r="BN180" s="132"/>
      <c r="BO180" s="132"/>
      <c r="BP180" s="132"/>
      <c r="BQ180" s="132"/>
      <c r="BR180" s="132"/>
      <c r="BS180" s="132"/>
      <c r="BT180" s="132"/>
      <c r="BU180" s="132"/>
      <c r="BV180" s="132"/>
      <c r="BW180" s="132"/>
      <c r="BX180" s="132"/>
      <c r="BY180" s="132"/>
      <c r="BZ180" s="132"/>
      <c r="CA180" s="132"/>
    </row>
    <row r="181" spans="1:79" ht="14.5" x14ac:dyDescent="0.35">
      <c r="A181" s="131" t="s">
        <v>343</v>
      </c>
      <c r="B181" s="139" t="s">
        <v>344</v>
      </c>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2"/>
      <c r="AX181" s="132"/>
      <c r="AY181" s="132"/>
      <c r="AZ181" s="132"/>
      <c r="BA181" s="132"/>
      <c r="BB181" s="132"/>
      <c r="BC181" s="132"/>
      <c r="BD181" s="132"/>
      <c r="BE181" s="132"/>
      <c r="BF181" s="132"/>
      <c r="BG181" s="132"/>
      <c r="BH181" s="132"/>
      <c r="BI181" s="132"/>
      <c r="BJ181" s="132"/>
      <c r="BK181" s="132"/>
      <c r="BL181" s="132"/>
      <c r="BM181" s="132"/>
      <c r="BN181" s="132"/>
      <c r="BO181" s="132"/>
      <c r="BP181" s="132"/>
      <c r="BQ181" s="132"/>
      <c r="BR181" s="132"/>
      <c r="BS181" s="132"/>
      <c r="BT181" s="132"/>
      <c r="BU181" s="132"/>
      <c r="BV181" s="132"/>
      <c r="BW181" s="132"/>
      <c r="BX181" s="132"/>
      <c r="BY181" s="132"/>
      <c r="BZ181" s="132"/>
      <c r="CA181" s="132"/>
    </row>
    <row r="182" spans="1:79" ht="14.5" x14ac:dyDescent="0.35">
      <c r="A182" s="131" t="s">
        <v>113</v>
      </c>
      <c r="B182" s="139" t="s">
        <v>345</v>
      </c>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2"/>
      <c r="AX182" s="132"/>
      <c r="AY182" s="132"/>
      <c r="AZ182" s="132"/>
      <c r="BA182" s="132"/>
      <c r="BB182" s="132"/>
      <c r="BC182" s="132"/>
      <c r="BD182" s="132"/>
      <c r="BE182" s="132"/>
      <c r="BF182" s="132"/>
      <c r="BG182" s="132"/>
      <c r="BH182" s="132"/>
      <c r="BI182" s="132"/>
      <c r="BJ182" s="132"/>
      <c r="BK182" s="132"/>
      <c r="BL182" s="132"/>
      <c r="BM182" s="132"/>
      <c r="BN182" s="132"/>
      <c r="BO182" s="132"/>
      <c r="BP182" s="132"/>
      <c r="BQ182" s="132"/>
      <c r="BR182" s="132"/>
      <c r="BS182" s="132"/>
      <c r="BT182" s="132"/>
      <c r="BU182" s="132"/>
      <c r="BV182" s="132"/>
      <c r="BW182" s="132"/>
      <c r="BX182" s="132"/>
      <c r="BY182" s="132"/>
      <c r="BZ182" s="132"/>
      <c r="CA182" s="132"/>
    </row>
    <row r="183" spans="1:79" ht="14.5" x14ac:dyDescent="0.35">
      <c r="A183" s="131" t="s">
        <v>346</v>
      </c>
      <c r="B183" s="139" t="s">
        <v>347</v>
      </c>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2"/>
      <c r="AX183" s="132"/>
      <c r="AY183" s="132"/>
      <c r="AZ183" s="132"/>
      <c r="BA183" s="132"/>
      <c r="BB183" s="132"/>
      <c r="BC183" s="132"/>
      <c r="BD183" s="132"/>
      <c r="BE183" s="132"/>
      <c r="BF183" s="132"/>
      <c r="BG183" s="132"/>
      <c r="BH183" s="132"/>
      <c r="BI183" s="132"/>
      <c r="BJ183" s="132"/>
      <c r="BK183" s="132"/>
      <c r="BL183" s="132"/>
      <c r="BM183" s="132"/>
      <c r="BN183" s="132"/>
      <c r="BO183" s="132"/>
      <c r="BP183" s="132"/>
      <c r="BQ183" s="132"/>
      <c r="BR183" s="132"/>
      <c r="BS183" s="132"/>
      <c r="BT183" s="132"/>
      <c r="BU183" s="132"/>
      <c r="BV183" s="132"/>
      <c r="BW183" s="132"/>
      <c r="BX183" s="132"/>
      <c r="BY183" s="132"/>
      <c r="BZ183" s="132"/>
      <c r="CA183" s="132"/>
    </row>
    <row r="184" spans="1:79" ht="14.5" x14ac:dyDescent="0.35">
      <c r="A184" s="131" t="s">
        <v>114</v>
      </c>
      <c r="B184" s="139" t="s">
        <v>348</v>
      </c>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row>
    <row r="185" spans="1:79" ht="14.5" x14ac:dyDescent="0.35">
      <c r="A185" s="131" t="s">
        <v>115</v>
      </c>
      <c r="B185" s="139" t="s">
        <v>349</v>
      </c>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row>
    <row r="186" spans="1:79" ht="14.5" x14ac:dyDescent="0.35">
      <c r="A186" s="131" t="s">
        <v>350</v>
      </c>
      <c r="B186" s="139" t="s">
        <v>351</v>
      </c>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U186" s="132"/>
      <c r="BV186" s="132"/>
      <c r="BW186" s="132"/>
      <c r="BX186" s="132"/>
      <c r="BY186" s="132"/>
      <c r="BZ186" s="132"/>
      <c r="CA186" s="132"/>
    </row>
    <row r="187" spans="1:79" ht="14.5" x14ac:dyDescent="0.35">
      <c r="A187" s="131" t="s">
        <v>352</v>
      </c>
      <c r="B187" s="139" t="s">
        <v>353</v>
      </c>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2"/>
      <c r="BR187" s="132"/>
      <c r="BS187" s="132"/>
      <c r="BT187" s="132"/>
      <c r="BU187" s="132"/>
      <c r="BV187" s="132"/>
      <c r="BW187" s="132"/>
      <c r="BX187" s="132"/>
      <c r="BY187" s="132"/>
      <c r="BZ187" s="132"/>
      <c r="CA187" s="132"/>
    </row>
    <row r="188" spans="1:79" ht="14.5" x14ac:dyDescent="0.35">
      <c r="A188" s="131" t="s">
        <v>354</v>
      </c>
      <c r="B188" s="139" t="s">
        <v>355</v>
      </c>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2"/>
      <c r="AX188" s="132"/>
      <c r="AY188" s="132"/>
      <c r="AZ188" s="132"/>
      <c r="BA188" s="132"/>
      <c r="BB188" s="132"/>
      <c r="BC188" s="132"/>
      <c r="BD188" s="132"/>
      <c r="BE188" s="132"/>
      <c r="BF188" s="132"/>
      <c r="BG188" s="132"/>
      <c r="BH188" s="132"/>
      <c r="BI188" s="132"/>
      <c r="BJ188" s="132"/>
      <c r="BK188" s="132"/>
      <c r="BL188" s="132"/>
      <c r="BM188" s="132"/>
      <c r="BN188" s="132"/>
      <c r="BO188" s="132"/>
      <c r="BP188" s="132"/>
      <c r="BQ188" s="132"/>
      <c r="BR188" s="132"/>
      <c r="BS188" s="132"/>
      <c r="BT188" s="132"/>
      <c r="BU188" s="132"/>
      <c r="BV188" s="132"/>
      <c r="BW188" s="132"/>
      <c r="BX188" s="132"/>
      <c r="BY188" s="132"/>
      <c r="BZ188" s="132"/>
      <c r="CA188" s="132"/>
    </row>
    <row r="189" spans="1:79" ht="14.5" x14ac:dyDescent="0.35">
      <c r="A189" s="131" t="s">
        <v>169</v>
      </c>
      <c r="B189" s="139" t="s">
        <v>356</v>
      </c>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row>
    <row r="190" spans="1:79" ht="14.5" x14ac:dyDescent="0.35">
      <c r="A190" s="131" t="s">
        <v>116</v>
      </c>
      <c r="B190" s="139" t="s">
        <v>357</v>
      </c>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132"/>
      <c r="BU190" s="132"/>
      <c r="BV190" s="132"/>
      <c r="BW190" s="132"/>
      <c r="BX190" s="132"/>
      <c r="BY190" s="132"/>
      <c r="BZ190" s="132"/>
      <c r="CA190" s="132"/>
    </row>
    <row r="191" spans="1:79" ht="14.5" x14ac:dyDescent="0.35">
      <c r="A191" s="131" t="s">
        <v>358</v>
      </c>
      <c r="B191" s="139" t="s">
        <v>359</v>
      </c>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132"/>
      <c r="BU191" s="132"/>
      <c r="BV191" s="132"/>
      <c r="BW191" s="132"/>
      <c r="BX191" s="132"/>
      <c r="BY191" s="132"/>
      <c r="BZ191" s="132"/>
      <c r="CA191" s="132"/>
    </row>
    <row r="192" spans="1:79" ht="14.5" x14ac:dyDescent="0.35">
      <c r="A192" s="131" t="s">
        <v>360</v>
      </c>
      <c r="B192" s="139" t="s">
        <v>361</v>
      </c>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U192" s="132"/>
      <c r="BV192" s="132"/>
      <c r="BW192" s="132"/>
      <c r="BX192" s="132"/>
      <c r="BY192" s="132"/>
      <c r="BZ192" s="132"/>
      <c r="CA192" s="132"/>
    </row>
    <row r="193" spans="1:79" ht="14.5" x14ac:dyDescent="0.35">
      <c r="A193" s="131" t="s">
        <v>170</v>
      </c>
      <c r="B193" s="139" t="s">
        <v>362</v>
      </c>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2"/>
      <c r="AX193" s="132"/>
      <c r="AY193" s="132"/>
      <c r="AZ193" s="132"/>
      <c r="BA193" s="132"/>
      <c r="BB193" s="132"/>
      <c r="BC193" s="132"/>
      <c r="BD193" s="132"/>
      <c r="BE193" s="132"/>
      <c r="BF193" s="132"/>
      <c r="BG193" s="132"/>
      <c r="BH193" s="132"/>
      <c r="BI193" s="132"/>
      <c r="BJ193" s="132"/>
      <c r="BK193" s="132"/>
      <c r="BL193" s="132"/>
      <c r="BM193" s="132"/>
      <c r="BN193" s="132"/>
      <c r="BO193" s="132"/>
      <c r="BP193" s="132"/>
      <c r="BQ193" s="132"/>
      <c r="BR193" s="132"/>
      <c r="BS193" s="132"/>
      <c r="BT193" s="132"/>
      <c r="BU193" s="132"/>
      <c r="BV193" s="132"/>
      <c r="BW193" s="132"/>
      <c r="BX193" s="132"/>
      <c r="BY193" s="132"/>
      <c r="BZ193" s="132"/>
      <c r="CA193" s="132"/>
    </row>
    <row r="194" spans="1:79" ht="14.5" x14ac:dyDescent="0.35">
      <c r="A194" s="131" t="s">
        <v>117</v>
      </c>
      <c r="B194" s="139" t="s">
        <v>363</v>
      </c>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row>
    <row r="195" spans="1:79" ht="14.5" x14ac:dyDescent="0.35">
      <c r="A195" s="131" t="s">
        <v>118</v>
      </c>
      <c r="B195" s="139" t="s">
        <v>364</v>
      </c>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32"/>
      <c r="BR195" s="132"/>
      <c r="BS195" s="132"/>
      <c r="BT195" s="132"/>
      <c r="BU195" s="132"/>
      <c r="BV195" s="132"/>
      <c r="BW195" s="132"/>
      <c r="BX195" s="132"/>
      <c r="BY195" s="132"/>
      <c r="BZ195" s="132"/>
      <c r="CA195" s="132"/>
    </row>
    <row r="196" spans="1:79" ht="14.5" x14ac:dyDescent="0.35">
      <c r="A196" s="131" t="s">
        <v>119</v>
      </c>
      <c r="B196" s="139" t="s">
        <v>365</v>
      </c>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c r="BZ196" s="132"/>
      <c r="CA196" s="132"/>
    </row>
    <row r="197" spans="1:79" ht="14.5" x14ac:dyDescent="0.35">
      <c r="A197" s="131" t="s">
        <v>120</v>
      </c>
      <c r="B197" s="139" t="s">
        <v>366</v>
      </c>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U197" s="132"/>
      <c r="BV197" s="132"/>
      <c r="BW197" s="132"/>
      <c r="BX197" s="132"/>
      <c r="BY197" s="132"/>
      <c r="BZ197" s="132"/>
      <c r="CA197" s="132"/>
    </row>
    <row r="198" spans="1:79" ht="14.5" x14ac:dyDescent="0.35">
      <c r="A198" s="131" t="s">
        <v>121</v>
      </c>
      <c r="B198" s="139" t="s">
        <v>331</v>
      </c>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U198" s="132"/>
      <c r="BV198" s="132"/>
      <c r="BW198" s="132"/>
      <c r="BX198" s="132"/>
      <c r="BY198" s="132"/>
      <c r="BZ198" s="132"/>
      <c r="CA198" s="132"/>
    </row>
    <row r="199" spans="1:79" ht="14.5" x14ac:dyDescent="0.35">
      <c r="A199" s="131" t="s">
        <v>367</v>
      </c>
      <c r="B199" s="139" t="s">
        <v>368</v>
      </c>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c r="BZ199" s="132"/>
      <c r="CA199" s="132"/>
    </row>
    <row r="200" spans="1:79" ht="14.5" x14ac:dyDescent="0.35">
      <c r="A200" s="131" t="s">
        <v>369</v>
      </c>
      <c r="B200" s="139" t="s">
        <v>370</v>
      </c>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2"/>
      <c r="AX200" s="132"/>
      <c r="AY200" s="132"/>
      <c r="AZ200" s="132"/>
      <c r="BA200" s="132"/>
      <c r="BB200" s="132"/>
      <c r="BC200" s="132"/>
      <c r="BD200" s="132"/>
      <c r="BE200" s="132"/>
      <c r="BF200" s="132"/>
      <c r="BG200" s="132"/>
      <c r="BH200" s="132"/>
      <c r="BI200" s="132"/>
      <c r="BJ200" s="132"/>
      <c r="BK200" s="132"/>
      <c r="BL200" s="132"/>
      <c r="BM200" s="132"/>
      <c r="BN200" s="132"/>
      <c r="BO200" s="132"/>
      <c r="BP200" s="132"/>
      <c r="BQ200" s="132"/>
      <c r="BR200" s="132"/>
      <c r="BS200" s="132"/>
      <c r="BT200" s="132"/>
      <c r="BU200" s="132"/>
      <c r="BV200" s="132"/>
      <c r="BW200" s="132"/>
      <c r="BX200" s="132"/>
      <c r="BY200" s="132"/>
      <c r="BZ200" s="132"/>
      <c r="CA200" s="132"/>
    </row>
    <row r="201" spans="1:79" ht="14.5" x14ac:dyDescent="0.35">
      <c r="A201" s="131" t="s">
        <v>371</v>
      </c>
      <c r="B201" s="139" t="s">
        <v>372</v>
      </c>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2"/>
      <c r="AX201" s="132"/>
      <c r="AY201" s="132"/>
      <c r="AZ201" s="132"/>
      <c r="BA201" s="132"/>
      <c r="BB201" s="132"/>
      <c r="BC201" s="132"/>
      <c r="BD201" s="132"/>
      <c r="BE201" s="132"/>
      <c r="BF201" s="132"/>
      <c r="BG201" s="132"/>
      <c r="BH201" s="132"/>
      <c r="BI201" s="132"/>
      <c r="BJ201" s="132"/>
      <c r="BK201" s="132"/>
      <c r="BL201" s="132"/>
      <c r="BM201" s="132"/>
      <c r="BN201" s="132"/>
      <c r="BO201" s="132"/>
      <c r="BP201" s="132"/>
      <c r="BQ201" s="132"/>
      <c r="BR201" s="132"/>
      <c r="BS201" s="132"/>
      <c r="BT201" s="132"/>
      <c r="BU201" s="132"/>
      <c r="BV201" s="132"/>
      <c r="BW201" s="132"/>
      <c r="BX201" s="132"/>
      <c r="BY201" s="132"/>
      <c r="BZ201" s="132"/>
      <c r="CA201" s="132"/>
    </row>
    <row r="202" spans="1:79" ht="14.5" x14ac:dyDescent="0.35">
      <c r="A202" s="131" t="s">
        <v>373</v>
      </c>
      <c r="B202" s="139" t="s">
        <v>374</v>
      </c>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2"/>
      <c r="AX202" s="132"/>
      <c r="AY202" s="132"/>
      <c r="AZ202" s="132"/>
      <c r="BA202" s="132"/>
      <c r="BB202" s="132"/>
      <c r="BC202" s="132"/>
      <c r="BD202" s="132"/>
      <c r="BE202" s="132"/>
      <c r="BF202" s="132"/>
      <c r="BG202" s="132"/>
      <c r="BH202" s="132"/>
      <c r="BI202" s="132"/>
      <c r="BJ202" s="132"/>
      <c r="BK202" s="132"/>
      <c r="BL202" s="132"/>
      <c r="BM202" s="132"/>
      <c r="BN202" s="132"/>
      <c r="BO202" s="132"/>
      <c r="BP202" s="132"/>
      <c r="BQ202" s="132"/>
      <c r="BR202" s="132"/>
      <c r="BS202" s="132"/>
      <c r="BT202" s="132"/>
      <c r="BU202" s="132"/>
      <c r="BV202" s="132"/>
      <c r="BW202" s="132"/>
      <c r="BX202" s="132"/>
      <c r="BY202" s="132"/>
      <c r="BZ202" s="132"/>
      <c r="CA202" s="132"/>
    </row>
    <row r="203" spans="1:79" ht="14.5" x14ac:dyDescent="0.35">
      <c r="A203" s="131" t="s">
        <v>122</v>
      </c>
      <c r="B203" s="139" t="s">
        <v>375</v>
      </c>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39"/>
      <c r="AL203" s="139"/>
      <c r="AM203" s="139"/>
      <c r="AN203" s="139"/>
      <c r="AO203" s="139"/>
      <c r="AP203" s="139"/>
      <c r="AQ203" s="139"/>
      <c r="AR203" s="139"/>
      <c r="AS203" s="139"/>
      <c r="AT203" s="139"/>
      <c r="AU203" s="139"/>
      <c r="AV203" s="139"/>
      <c r="AW203" s="132"/>
      <c r="AX203" s="132"/>
      <c r="AY203" s="132"/>
      <c r="AZ203" s="132"/>
      <c r="BA203" s="132"/>
      <c r="BB203" s="132"/>
      <c r="BC203" s="132"/>
      <c r="BD203" s="132"/>
      <c r="BE203" s="132"/>
      <c r="BF203" s="132"/>
      <c r="BG203" s="132"/>
      <c r="BH203" s="132"/>
      <c r="BI203" s="132"/>
      <c r="BJ203" s="132"/>
      <c r="BK203" s="132"/>
      <c r="BL203" s="132"/>
      <c r="BM203" s="132"/>
      <c r="BN203" s="132"/>
      <c r="BO203" s="132"/>
      <c r="BP203" s="132"/>
      <c r="BQ203" s="132"/>
      <c r="BR203" s="132"/>
      <c r="BS203" s="132"/>
      <c r="BT203" s="132"/>
      <c r="BU203" s="132"/>
      <c r="BV203" s="132"/>
      <c r="BW203" s="132"/>
      <c r="BX203" s="132"/>
      <c r="BY203" s="132"/>
      <c r="BZ203" s="132"/>
      <c r="CA203" s="132"/>
    </row>
    <row r="204" spans="1:79" ht="14.5" x14ac:dyDescent="0.35">
      <c r="A204" s="131" t="s">
        <v>123</v>
      </c>
      <c r="B204" s="139" t="s">
        <v>376</v>
      </c>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39"/>
      <c r="AL204" s="139"/>
      <c r="AM204" s="139"/>
      <c r="AN204" s="139"/>
      <c r="AO204" s="139"/>
      <c r="AP204" s="139"/>
      <c r="AQ204" s="139"/>
      <c r="AR204" s="139"/>
      <c r="AS204" s="139"/>
      <c r="AT204" s="139"/>
      <c r="AU204" s="139"/>
      <c r="AV204" s="139"/>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row>
    <row r="205" spans="1:79" ht="14.5" x14ac:dyDescent="0.35">
      <c r="A205" s="131" t="s">
        <v>377</v>
      </c>
      <c r="B205" s="139" t="s">
        <v>378</v>
      </c>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U205" s="132"/>
      <c r="BV205" s="132"/>
      <c r="BW205" s="132"/>
      <c r="BX205" s="132"/>
      <c r="BY205" s="132"/>
      <c r="BZ205" s="132"/>
      <c r="CA205" s="132"/>
    </row>
    <row r="206" spans="1:79" ht="14.5" x14ac:dyDescent="0.35">
      <c r="A206" s="131" t="s">
        <v>124</v>
      </c>
      <c r="B206" s="139" t="s">
        <v>379</v>
      </c>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132"/>
      <c r="BW206" s="132"/>
      <c r="BX206" s="132"/>
      <c r="BY206" s="132"/>
      <c r="BZ206" s="132"/>
      <c r="CA206" s="132"/>
    </row>
    <row r="207" spans="1:79" ht="14.5" x14ac:dyDescent="0.35">
      <c r="A207" s="131" t="s">
        <v>380</v>
      </c>
      <c r="B207" s="139" t="s">
        <v>381</v>
      </c>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139"/>
      <c r="AS207" s="139"/>
      <c r="AT207" s="139"/>
      <c r="AU207" s="139"/>
      <c r="AV207" s="139"/>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U207" s="132"/>
      <c r="BV207" s="132"/>
      <c r="BW207" s="132"/>
      <c r="BX207" s="132"/>
      <c r="BY207" s="132"/>
      <c r="BZ207" s="132"/>
      <c r="CA207" s="132"/>
    </row>
    <row r="208" spans="1:79" ht="14.5" x14ac:dyDescent="0.35">
      <c r="A208" s="131" t="s">
        <v>382</v>
      </c>
      <c r="B208" s="139" t="s">
        <v>383</v>
      </c>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c r="AN208" s="139"/>
      <c r="AO208" s="139"/>
      <c r="AP208" s="139"/>
      <c r="AQ208" s="139"/>
      <c r="AR208" s="139"/>
      <c r="AS208" s="139"/>
      <c r="AT208" s="139"/>
      <c r="AU208" s="139"/>
      <c r="AV208" s="139"/>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U208" s="132"/>
      <c r="BV208" s="132"/>
      <c r="BW208" s="132"/>
      <c r="BX208" s="132"/>
      <c r="BY208" s="132"/>
      <c r="BZ208" s="132"/>
      <c r="CA208" s="132"/>
    </row>
    <row r="209" spans="1:79" ht="14.5" x14ac:dyDescent="0.35">
      <c r="A209" s="131" t="s">
        <v>384</v>
      </c>
      <c r="B209" s="139" t="s">
        <v>385</v>
      </c>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39"/>
      <c r="AN209" s="139"/>
      <c r="AO209" s="139"/>
      <c r="AP209" s="139"/>
      <c r="AQ209" s="139"/>
      <c r="AR209" s="139"/>
      <c r="AS209" s="139"/>
      <c r="AT209" s="139"/>
      <c r="AU209" s="139"/>
      <c r="AV209" s="139"/>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row>
    <row r="210" spans="1:79" ht="14.5" x14ac:dyDescent="0.35">
      <c r="A210" s="131" t="s">
        <v>386</v>
      </c>
      <c r="B210" s="139" t="s">
        <v>387</v>
      </c>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c r="AN210" s="139"/>
      <c r="AO210" s="139"/>
      <c r="AP210" s="139"/>
      <c r="AQ210" s="139"/>
      <c r="AR210" s="139"/>
      <c r="AS210" s="139"/>
      <c r="AT210" s="139"/>
      <c r="AU210" s="139"/>
      <c r="AV210" s="139"/>
      <c r="AW210" s="132"/>
      <c r="AX210" s="132"/>
      <c r="AY210" s="132"/>
      <c r="AZ210" s="132"/>
      <c r="BA210" s="132"/>
      <c r="BB210" s="132"/>
      <c r="BC210" s="132"/>
      <c r="BD210" s="132"/>
      <c r="BE210" s="132"/>
      <c r="BF210" s="132"/>
      <c r="BG210" s="132"/>
      <c r="BH210" s="132"/>
      <c r="BI210" s="132"/>
      <c r="BJ210" s="132"/>
      <c r="BK210" s="132"/>
      <c r="BL210" s="132"/>
      <c r="BM210" s="132"/>
      <c r="BN210" s="132"/>
      <c r="BO210" s="132"/>
      <c r="BP210" s="132"/>
      <c r="BQ210" s="132"/>
      <c r="BR210" s="132"/>
      <c r="BS210" s="132"/>
      <c r="BT210" s="132"/>
      <c r="BU210" s="132"/>
      <c r="BV210" s="132"/>
      <c r="BW210" s="132"/>
      <c r="BX210" s="132"/>
      <c r="BY210" s="132"/>
      <c r="BZ210" s="132"/>
      <c r="CA210" s="132"/>
    </row>
    <row r="211" spans="1:79" ht="14.5" x14ac:dyDescent="0.35">
      <c r="A211" s="131" t="s">
        <v>388</v>
      </c>
      <c r="B211" s="139" t="s">
        <v>389</v>
      </c>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c r="AN211" s="139"/>
      <c r="AO211" s="139"/>
      <c r="AP211" s="139"/>
      <c r="AQ211" s="139"/>
      <c r="AR211" s="139"/>
      <c r="AS211" s="139"/>
      <c r="AT211" s="139"/>
      <c r="AU211" s="139"/>
      <c r="AV211" s="139"/>
      <c r="AW211" s="132"/>
      <c r="AX211" s="132"/>
      <c r="AY211" s="132"/>
      <c r="AZ211" s="132"/>
      <c r="BA211" s="132"/>
      <c r="BB211" s="132"/>
      <c r="BC211" s="132"/>
      <c r="BD211" s="132"/>
      <c r="BE211" s="132"/>
      <c r="BF211" s="132"/>
      <c r="BG211" s="132"/>
      <c r="BH211" s="132"/>
      <c r="BI211" s="132"/>
      <c r="BJ211" s="132"/>
      <c r="BK211" s="132"/>
      <c r="BL211" s="132"/>
      <c r="BM211" s="132"/>
      <c r="BN211" s="132"/>
      <c r="BO211" s="132"/>
      <c r="BP211" s="132"/>
      <c r="BQ211" s="132"/>
      <c r="BR211" s="132"/>
      <c r="BS211" s="132"/>
      <c r="BT211" s="132"/>
      <c r="BU211" s="132"/>
      <c r="BV211" s="132"/>
      <c r="BW211" s="132"/>
      <c r="BX211" s="132"/>
      <c r="BY211" s="132"/>
      <c r="BZ211" s="132"/>
      <c r="CA211" s="132"/>
    </row>
    <row r="212" spans="1:79" ht="14.5" x14ac:dyDescent="0.35">
      <c r="A212" s="131" t="s">
        <v>390</v>
      </c>
      <c r="B212" s="139" t="s">
        <v>391</v>
      </c>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c r="AN212" s="139"/>
      <c r="AO212" s="139"/>
      <c r="AP212" s="139"/>
      <c r="AQ212" s="139"/>
      <c r="AR212" s="139"/>
      <c r="AS212" s="139"/>
      <c r="AT212" s="139"/>
      <c r="AU212" s="139"/>
      <c r="AV212" s="139"/>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U212" s="132"/>
      <c r="BV212" s="132"/>
      <c r="BW212" s="132"/>
      <c r="BX212" s="132"/>
      <c r="BY212" s="132"/>
      <c r="BZ212" s="132"/>
      <c r="CA212" s="132"/>
    </row>
    <row r="213" spans="1:79" ht="14.5" x14ac:dyDescent="0.35">
      <c r="A213" s="131" t="s">
        <v>392</v>
      </c>
      <c r="B213" s="139" t="s">
        <v>393</v>
      </c>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U213" s="132"/>
      <c r="BV213" s="132"/>
      <c r="BW213" s="132"/>
      <c r="BX213" s="132"/>
      <c r="BY213" s="132"/>
      <c r="BZ213" s="132"/>
      <c r="CA213" s="132"/>
    </row>
    <row r="214" spans="1:79" ht="14.5" x14ac:dyDescent="0.35">
      <c r="A214" s="131" t="s">
        <v>394</v>
      </c>
      <c r="B214" s="139" t="s">
        <v>395</v>
      </c>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132"/>
      <c r="BW214" s="132"/>
      <c r="BX214" s="132"/>
      <c r="BY214" s="132"/>
      <c r="BZ214" s="132"/>
      <c r="CA214" s="132"/>
    </row>
    <row r="215" spans="1:79" ht="14.5" x14ac:dyDescent="0.35">
      <c r="A215" s="131" t="s">
        <v>396</v>
      </c>
      <c r="B215" s="139" t="s">
        <v>397</v>
      </c>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132"/>
      <c r="BW215" s="132"/>
      <c r="BX215" s="132"/>
      <c r="BY215" s="132"/>
      <c r="BZ215" s="132"/>
      <c r="CA215" s="132"/>
    </row>
    <row r="216" spans="1:79" ht="14.5" x14ac:dyDescent="0.35">
      <c r="A216" s="131" t="s">
        <v>398</v>
      </c>
      <c r="B216" s="139" t="s">
        <v>399</v>
      </c>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39"/>
      <c r="AN216" s="139"/>
      <c r="AO216" s="139"/>
      <c r="AP216" s="139"/>
      <c r="AQ216" s="139"/>
      <c r="AR216" s="139"/>
      <c r="AS216" s="139"/>
      <c r="AT216" s="139"/>
      <c r="AU216" s="139"/>
      <c r="AV216" s="139"/>
      <c r="AW216" s="132"/>
      <c r="AX216" s="132"/>
      <c r="AY216" s="132"/>
      <c r="AZ216" s="132"/>
      <c r="BA216" s="132"/>
      <c r="BB216" s="132"/>
      <c r="BC216" s="132"/>
      <c r="BD216" s="132"/>
      <c r="BE216" s="132"/>
      <c r="BF216" s="132"/>
      <c r="BG216" s="132"/>
      <c r="BH216" s="132"/>
      <c r="BI216" s="132"/>
      <c r="BJ216" s="132"/>
      <c r="BK216" s="132"/>
      <c r="BL216" s="132"/>
      <c r="BM216" s="132"/>
      <c r="BN216" s="132"/>
      <c r="BO216" s="132"/>
      <c r="BP216" s="132"/>
      <c r="BQ216" s="132"/>
      <c r="BR216" s="132"/>
      <c r="BS216" s="132"/>
      <c r="BT216" s="132"/>
      <c r="BU216" s="132"/>
      <c r="BV216" s="132"/>
      <c r="BW216" s="132"/>
      <c r="BX216" s="132"/>
      <c r="BY216" s="132"/>
      <c r="BZ216" s="132"/>
      <c r="CA216" s="132"/>
    </row>
    <row r="217" spans="1:79" ht="14.5" x14ac:dyDescent="0.35">
      <c r="A217" s="131" t="s">
        <v>400</v>
      </c>
      <c r="B217" s="139" t="s">
        <v>401</v>
      </c>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c r="AN217" s="139"/>
      <c r="AO217" s="139"/>
      <c r="AP217" s="139"/>
      <c r="AQ217" s="139"/>
      <c r="AR217" s="139"/>
      <c r="AS217" s="139"/>
      <c r="AT217" s="139"/>
      <c r="AU217" s="139"/>
      <c r="AV217" s="139"/>
      <c r="AW217" s="132"/>
      <c r="AX217" s="132"/>
      <c r="AY217" s="132"/>
      <c r="AZ217" s="132"/>
      <c r="BA217" s="132"/>
      <c r="BB217" s="132"/>
      <c r="BC217" s="132"/>
      <c r="BD217" s="132"/>
      <c r="BE217" s="132"/>
      <c r="BF217" s="132"/>
      <c r="BG217" s="132"/>
      <c r="BH217" s="132"/>
      <c r="BI217" s="132"/>
      <c r="BJ217" s="132"/>
      <c r="BK217" s="132"/>
      <c r="BL217" s="132"/>
      <c r="BM217" s="132"/>
      <c r="BN217" s="132"/>
      <c r="BO217" s="132"/>
      <c r="BP217" s="132"/>
      <c r="BQ217" s="132"/>
      <c r="BR217" s="132"/>
      <c r="BS217" s="132"/>
      <c r="BT217" s="132"/>
      <c r="BU217" s="132"/>
      <c r="BV217" s="132"/>
      <c r="BW217" s="132"/>
      <c r="BX217" s="132"/>
      <c r="BY217" s="132"/>
      <c r="BZ217" s="132"/>
      <c r="CA217" s="132"/>
    </row>
    <row r="218" spans="1:79" ht="14.5" x14ac:dyDescent="0.35">
      <c r="A218" s="131" t="s">
        <v>402</v>
      </c>
      <c r="B218" s="139" t="s">
        <v>403</v>
      </c>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c r="AN218" s="139"/>
      <c r="AO218" s="139"/>
      <c r="AP218" s="139"/>
      <c r="AQ218" s="139"/>
      <c r="AR218" s="139"/>
      <c r="AS218" s="139"/>
      <c r="AT218" s="139"/>
      <c r="AU218" s="139"/>
      <c r="AV218" s="139"/>
      <c r="AW218" s="132"/>
      <c r="AX218" s="132"/>
      <c r="AY218" s="132"/>
      <c r="AZ218" s="132"/>
      <c r="BA218" s="132"/>
      <c r="BB218" s="132"/>
      <c r="BC218" s="132"/>
      <c r="BD218" s="132"/>
      <c r="BE218" s="132"/>
      <c r="BF218" s="132"/>
      <c r="BG218" s="132"/>
      <c r="BH218" s="132"/>
      <c r="BI218" s="132"/>
      <c r="BJ218" s="132"/>
      <c r="BK218" s="132"/>
      <c r="BL218" s="132"/>
      <c r="BM218" s="132"/>
      <c r="BN218" s="132"/>
      <c r="BO218" s="132"/>
      <c r="BP218" s="132"/>
      <c r="BQ218" s="132"/>
      <c r="BR218" s="132"/>
      <c r="BS218" s="132"/>
      <c r="BT218" s="132"/>
      <c r="BU218" s="132"/>
      <c r="BV218" s="132"/>
      <c r="BW218" s="132"/>
      <c r="BX218" s="132"/>
      <c r="BY218" s="132"/>
      <c r="BZ218" s="132"/>
      <c r="CA218" s="132"/>
    </row>
    <row r="219" spans="1:79" ht="14.5" x14ac:dyDescent="0.35">
      <c r="A219" s="131" t="s">
        <v>404</v>
      </c>
      <c r="B219" s="139" t="s">
        <v>405</v>
      </c>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32"/>
      <c r="AX219" s="132"/>
      <c r="AY219" s="132"/>
      <c r="AZ219" s="132"/>
      <c r="BA219" s="132"/>
      <c r="BB219" s="132"/>
      <c r="BC219" s="132"/>
      <c r="BD219" s="132"/>
      <c r="BE219" s="132"/>
      <c r="BF219" s="132"/>
      <c r="BG219" s="132"/>
      <c r="BH219" s="132"/>
      <c r="BI219" s="132"/>
      <c r="BJ219" s="132"/>
      <c r="BK219" s="132"/>
      <c r="BL219" s="132"/>
      <c r="BM219" s="132"/>
      <c r="BN219" s="132"/>
      <c r="BO219" s="132"/>
      <c r="BP219" s="132"/>
      <c r="BQ219" s="132"/>
      <c r="BR219" s="132"/>
      <c r="BS219" s="132"/>
      <c r="BT219" s="132"/>
      <c r="BU219" s="132"/>
      <c r="BV219" s="132"/>
      <c r="BW219" s="132"/>
      <c r="BX219" s="132"/>
      <c r="BY219" s="132"/>
      <c r="BZ219" s="132"/>
      <c r="CA219" s="132"/>
    </row>
    <row r="220" spans="1:79" ht="14.5" x14ac:dyDescent="0.35">
      <c r="A220" s="131" t="s">
        <v>125</v>
      </c>
      <c r="B220" s="139" t="s">
        <v>406</v>
      </c>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39"/>
      <c r="AU220" s="139"/>
      <c r="AV220" s="139"/>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U220" s="132"/>
      <c r="BV220" s="132"/>
      <c r="BW220" s="132"/>
      <c r="BX220" s="132"/>
      <c r="BY220" s="132"/>
      <c r="BZ220" s="132"/>
      <c r="CA220" s="132"/>
    </row>
    <row r="221" spans="1:79" ht="14.5" x14ac:dyDescent="0.35">
      <c r="A221" s="131" t="s">
        <v>407</v>
      </c>
      <c r="B221" s="139" t="s">
        <v>408</v>
      </c>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c r="AT221" s="139"/>
      <c r="AU221" s="139"/>
      <c r="AV221" s="139"/>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row>
    <row r="222" spans="1:79" ht="14.5" x14ac:dyDescent="0.35">
      <c r="A222" s="131" t="s">
        <v>126</v>
      </c>
      <c r="B222" s="139" t="s">
        <v>409</v>
      </c>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c r="AN222" s="139"/>
      <c r="AO222" s="139"/>
      <c r="AP222" s="139"/>
      <c r="AQ222" s="139"/>
      <c r="AR222" s="139"/>
      <c r="AS222" s="139"/>
      <c r="AT222" s="139"/>
      <c r="AU222" s="139"/>
      <c r="AV222" s="139"/>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row>
    <row r="223" spans="1:79" ht="14.5" x14ac:dyDescent="0.35">
      <c r="A223" s="131" t="s">
        <v>410</v>
      </c>
      <c r="B223" s="139" t="s">
        <v>411</v>
      </c>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c r="AN223" s="139"/>
      <c r="AO223" s="139"/>
      <c r="AP223" s="139"/>
      <c r="AQ223" s="139"/>
      <c r="AR223" s="139"/>
      <c r="AS223" s="139"/>
      <c r="AT223" s="139"/>
      <c r="AU223" s="139"/>
      <c r="AV223" s="139"/>
      <c r="AW223" s="132"/>
      <c r="AX223" s="132"/>
      <c r="AY223" s="132"/>
      <c r="AZ223" s="132"/>
      <c r="BA223" s="132"/>
      <c r="BB223" s="132"/>
      <c r="BC223" s="132"/>
      <c r="BD223" s="132"/>
      <c r="BE223" s="132"/>
      <c r="BF223" s="132"/>
      <c r="BG223" s="132"/>
      <c r="BH223" s="132"/>
      <c r="BI223" s="132"/>
      <c r="BJ223" s="132"/>
      <c r="BK223" s="132"/>
      <c r="BL223" s="132"/>
      <c r="BM223" s="132"/>
      <c r="BN223" s="132"/>
      <c r="BO223" s="132"/>
      <c r="BP223" s="132"/>
      <c r="BQ223" s="132"/>
      <c r="BR223" s="132"/>
      <c r="BS223" s="132"/>
      <c r="BT223" s="132"/>
      <c r="BU223" s="132"/>
      <c r="BV223" s="132"/>
      <c r="BW223" s="132"/>
      <c r="BX223" s="132"/>
      <c r="BY223" s="132"/>
      <c r="BZ223" s="132"/>
      <c r="CA223" s="132"/>
    </row>
    <row r="224" spans="1:79" ht="14.5" x14ac:dyDescent="0.35">
      <c r="A224" s="131" t="s">
        <v>412</v>
      </c>
      <c r="B224" s="139" t="s">
        <v>413</v>
      </c>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c r="AM224" s="139"/>
      <c r="AN224" s="139"/>
      <c r="AO224" s="139"/>
      <c r="AP224" s="139"/>
      <c r="AQ224" s="139"/>
      <c r="AR224" s="139"/>
      <c r="AS224" s="139"/>
      <c r="AT224" s="139"/>
      <c r="AU224" s="139"/>
      <c r="AV224" s="139"/>
      <c r="AW224" s="132"/>
      <c r="AX224" s="132"/>
      <c r="AY224" s="132"/>
      <c r="AZ224" s="132"/>
      <c r="BA224" s="132"/>
      <c r="BB224" s="132"/>
      <c r="BC224" s="132"/>
      <c r="BD224" s="132"/>
      <c r="BE224" s="132"/>
      <c r="BF224" s="132"/>
      <c r="BG224" s="132"/>
      <c r="BH224" s="132"/>
      <c r="BI224" s="132"/>
      <c r="BJ224" s="132"/>
      <c r="BK224" s="132"/>
      <c r="BL224" s="132"/>
      <c r="BM224" s="132"/>
      <c r="BN224" s="132"/>
      <c r="BO224" s="132"/>
      <c r="BP224" s="132"/>
      <c r="BQ224" s="132"/>
      <c r="BR224" s="132"/>
      <c r="BS224" s="132"/>
      <c r="BT224" s="132"/>
      <c r="BU224" s="132"/>
      <c r="BV224" s="132"/>
      <c r="BW224" s="132"/>
      <c r="BX224" s="132"/>
      <c r="BY224" s="132"/>
      <c r="BZ224" s="132"/>
      <c r="CA224" s="132"/>
    </row>
    <row r="225" spans="1:79" ht="14.5" x14ac:dyDescent="0.35">
      <c r="A225" s="131" t="s">
        <v>414</v>
      </c>
      <c r="B225" s="139" t="s">
        <v>415</v>
      </c>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c r="AP225" s="139"/>
      <c r="AQ225" s="139"/>
      <c r="AR225" s="139"/>
      <c r="AS225" s="139"/>
      <c r="AT225" s="139"/>
      <c r="AU225" s="139"/>
      <c r="AV225" s="139"/>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c r="BY225" s="132"/>
      <c r="BZ225" s="132"/>
      <c r="CA225" s="132"/>
    </row>
    <row r="226" spans="1:79" ht="14.5" x14ac:dyDescent="0.35">
      <c r="A226" s="131" t="s">
        <v>416</v>
      </c>
      <c r="B226" s="139" t="s">
        <v>417</v>
      </c>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c r="AN226" s="139"/>
      <c r="AO226" s="139"/>
      <c r="AP226" s="139"/>
      <c r="AQ226" s="139"/>
      <c r="AR226" s="139"/>
      <c r="AS226" s="139"/>
      <c r="AT226" s="139"/>
      <c r="AU226" s="139"/>
      <c r="AV226" s="139"/>
      <c r="AW226" s="132"/>
      <c r="AX226" s="132"/>
      <c r="AY226" s="132"/>
      <c r="AZ226" s="132"/>
      <c r="BA226" s="132"/>
      <c r="BB226" s="132"/>
      <c r="BC226" s="132"/>
      <c r="BD226" s="132"/>
      <c r="BE226" s="132"/>
      <c r="BF226" s="132"/>
      <c r="BG226" s="132"/>
      <c r="BH226" s="132"/>
      <c r="BI226" s="132"/>
      <c r="BJ226" s="132"/>
      <c r="BK226" s="132"/>
      <c r="BL226" s="132"/>
      <c r="BM226" s="132"/>
      <c r="BN226" s="132"/>
      <c r="BO226" s="132"/>
      <c r="BP226" s="132"/>
      <c r="BQ226" s="132"/>
      <c r="BR226" s="132"/>
      <c r="BS226" s="132"/>
      <c r="BT226" s="132"/>
      <c r="BU226" s="132"/>
      <c r="BV226" s="132"/>
      <c r="BW226" s="132"/>
      <c r="BX226" s="132"/>
      <c r="BY226" s="132"/>
      <c r="BZ226" s="132"/>
      <c r="CA226" s="132"/>
    </row>
    <row r="227" spans="1:79" ht="14.5" x14ac:dyDescent="0.35">
      <c r="A227" s="131" t="s">
        <v>127</v>
      </c>
      <c r="B227" s="139" t="s">
        <v>418</v>
      </c>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c r="AN227" s="139"/>
      <c r="AO227" s="139"/>
      <c r="AP227" s="139"/>
      <c r="AQ227" s="139"/>
      <c r="AR227" s="139"/>
      <c r="AS227" s="139"/>
      <c r="AT227" s="139"/>
      <c r="AU227" s="139"/>
      <c r="AV227" s="139"/>
      <c r="AW227" s="132"/>
      <c r="AX227" s="132"/>
      <c r="AY227" s="132"/>
      <c r="AZ227" s="132"/>
      <c r="BA227" s="132"/>
      <c r="BB227" s="132"/>
      <c r="BC227" s="132"/>
      <c r="BD227" s="132"/>
      <c r="BE227" s="132"/>
      <c r="BF227" s="132"/>
      <c r="BG227" s="132"/>
      <c r="BH227" s="132"/>
      <c r="BI227" s="132"/>
      <c r="BJ227" s="132"/>
      <c r="BK227" s="132"/>
      <c r="BL227" s="132"/>
      <c r="BM227" s="132"/>
      <c r="BN227" s="132"/>
      <c r="BO227" s="132"/>
      <c r="BP227" s="132"/>
      <c r="BQ227" s="132"/>
      <c r="BR227" s="132"/>
      <c r="BS227" s="132"/>
      <c r="BT227" s="132"/>
      <c r="BU227" s="132"/>
      <c r="BV227" s="132"/>
      <c r="BW227" s="132"/>
      <c r="BX227" s="132"/>
      <c r="BY227" s="132"/>
      <c r="BZ227" s="132"/>
      <c r="CA227" s="132"/>
    </row>
    <row r="228" spans="1:79" ht="14.5" x14ac:dyDescent="0.35">
      <c r="A228" s="131" t="s">
        <v>128</v>
      </c>
      <c r="B228" s="139" t="s">
        <v>419</v>
      </c>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2"/>
      <c r="AX228" s="132"/>
      <c r="AY228" s="132"/>
      <c r="AZ228" s="132"/>
      <c r="BA228" s="132"/>
      <c r="BB228" s="132"/>
      <c r="BC228" s="132"/>
      <c r="BD228" s="132"/>
      <c r="BE228" s="132"/>
      <c r="BF228" s="132"/>
      <c r="BG228" s="132"/>
      <c r="BH228" s="132"/>
      <c r="BI228" s="132"/>
      <c r="BJ228" s="132"/>
      <c r="BK228" s="132"/>
      <c r="BL228" s="132"/>
      <c r="BM228" s="132"/>
      <c r="BN228" s="132"/>
      <c r="BO228" s="132"/>
      <c r="BP228" s="132"/>
      <c r="BQ228" s="132"/>
      <c r="BR228" s="132"/>
      <c r="BS228" s="132"/>
      <c r="BT228" s="132"/>
      <c r="BU228" s="132"/>
      <c r="BV228" s="132"/>
      <c r="BW228" s="132"/>
      <c r="BX228" s="132"/>
      <c r="BY228" s="132"/>
      <c r="BZ228" s="132"/>
      <c r="CA228" s="132"/>
    </row>
    <row r="229" spans="1:79" ht="14.5" x14ac:dyDescent="0.35">
      <c r="A229" s="131" t="s">
        <v>420</v>
      </c>
      <c r="B229" s="139" t="s">
        <v>421</v>
      </c>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c r="AN229" s="139"/>
      <c r="AO229" s="139"/>
      <c r="AP229" s="139"/>
      <c r="AQ229" s="139"/>
      <c r="AR229" s="139"/>
      <c r="AS229" s="139"/>
      <c r="AT229" s="139"/>
      <c r="AU229" s="139"/>
      <c r="AV229" s="139"/>
      <c r="AW229" s="132"/>
      <c r="AX229" s="132"/>
      <c r="AY229" s="132"/>
      <c r="AZ229" s="132"/>
      <c r="BA229" s="132"/>
      <c r="BB229" s="132"/>
      <c r="BC229" s="132"/>
      <c r="BD229" s="132"/>
      <c r="BE229" s="132"/>
      <c r="BF229" s="132"/>
      <c r="BG229" s="132"/>
      <c r="BH229" s="132"/>
      <c r="BI229" s="132"/>
      <c r="BJ229" s="132"/>
      <c r="BK229" s="132"/>
      <c r="BL229" s="132"/>
      <c r="BM229" s="132"/>
      <c r="BN229" s="132"/>
      <c r="BO229" s="132"/>
      <c r="BP229" s="132"/>
      <c r="BQ229" s="132"/>
      <c r="BR229" s="132"/>
      <c r="BS229" s="132"/>
      <c r="BT229" s="132"/>
      <c r="BU229" s="132"/>
      <c r="BV229" s="132"/>
      <c r="BW229" s="132"/>
      <c r="BX229" s="132"/>
      <c r="BY229" s="132"/>
      <c r="BZ229" s="132"/>
      <c r="CA229" s="132"/>
    </row>
    <row r="230" spans="1:79" ht="14.5" x14ac:dyDescent="0.35">
      <c r="A230" s="131" t="s">
        <v>129</v>
      </c>
      <c r="B230" s="139" t="s">
        <v>422</v>
      </c>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c r="AN230" s="139"/>
      <c r="AO230" s="139"/>
      <c r="AP230" s="139"/>
      <c r="AQ230" s="139"/>
      <c r="AR230" s="139"/>
      <c r="AS230" s="139"/>
      <c r="AT230" s="139"/>
      <c r="AU230" s="139"/>
      <c r="AV230" s="139"/>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c r="BT230" s="132"/>
      <c r="BU230" s="132"/>
      <c r="BV230" s="132"/>
      <c r="BW230" s="132"/>
      <c r="BX230" s="132"/>
      <c r="BY230" s="132"/>
      <c r="BZ230" s="132"/>
      <c r="CA230" s="132"/>
    </row>
    <row r="231" spans="1:79" ht="14.5" x14ac:dyDescent="0.35">
      <c r="A231" s="131" t="s">
        <v>423</v>
      </c>
      <c r="B231" s="139" t="s">
        <v>424</v>
      </c>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c r="AM231" s="139"/>
      <c r="AN231" s="139"/>
      <c r="AO231" s="139"/>
      <c r="AP231" s="139"/>
      <c r="AQ231" s="139"/>
      <c r="AR231" s="139"/>
      <c r="AS231" s="139"/>
      <c r="AT231" s="139"/>
      <c r="AU231" s="139"/>
      <c r="AV231" s="139"/>
      <c r="AW231" s="132"/>
      <c r="AX231" s="132"/>
      <c r="AY231" s="132"/>
      <c r="AZ231" s="132"/>
      <c r="BA231" s="132"/>
      <c r="BB231" s="132"/>
      <c r="BC231" s="132"/>
      <c r="BD231" s="132"/>
      <c r="BE231" s="132"/>
      <c r="BF231" s="132"/>
      <c r="BG231" s="132"/>
      <c r="BH231" s="132"/>
      <c r="BI231" s="132"/>
      <c r="BJ231" s="132"/>
      <c r="BK231" s="132"/>
      <c r="BL231" s="132"/>
      <c r="BM231" s="132"/>
      <c r="BN231" s="132"/>
      <c r="BO231" s="132"/>
      <c r="BP231" s="132"/>
      <c r="BQ231" s="132"/>
      <c r="BR231" s="132"/>
      <c r="BS231" s="132"/>
      <c r="BT231" s="132"/>
      <c r="BU231" s="132"/>
      <c r="BV231" s="132"/>
      <c r="BW231" s="132"/>
      <c r="BX231" s="132"/>
      <c r="BY231" s="132"/>
      <c r="BZ231" s="132"/>
      <c r="CA231" s="132"/>
    </row>
    <row r="232" spans="1:79" ht="14.5" x14ac:dyDescent="0.35">
      <c r="A232" s="131" t="s">
        <v>130</v>
      </c>
      <c r="B232" s="139" t="s">
        <v>425</v>
      </c>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c r="AP232" s="139"/>
      <c r="AQ232" s="139"/>
      <c r="AR232" s="139"/>
      <c r="AS232" s="139"/>
      <c r="AT232" s="139"/>
      <c r="AU232" s="139"/>
      <c r="AV232" s="139"/>
      <c r="AW232" s="132"/>
      <c r="AX232" s="132"/>
      <c r="AY232" s="132"/>
      <c r="AZ232" s="132"/>
      <c r="BA232" s="132"/>
      <c r="BB232" s="132"/>
      <c r="BC232" s="132"/>
      <c r="BD232" s="132"/>
      <c r="BE232" s="132"/>
      <c r="BF232" s="132"/>
      <c r="BG232" s="132"/>
      <c r="BH232" s="132"/>
      <c r="BI232" s="132"/>
      <c r="BJ232" s="132"/>
      <c r="BK232" s="132"/>
      <c r="BL232" s="132"/>
      <c r="BM232" s="132"/>
      <c r="BN232" s="132"/>
      <c r="BO232" s="132"/>
      <c r="BP232" s="132"/>
      <c r="BQ232" s="132"/>
      <c r="BR232" s="132"/>
      <c r="BS232" s="132"/>
      <c r="BT232" s="132"/>
      <c r="BU232" s="132"/>
      <c r="BV232" s="132"/>
      <c r="BW232" s="132"/>
      <c r="BX232" s="132"/>
      <c r="BY232" s="132"/>
      <c r="BZ232" s="132"/>
      <c r="CA232" s="132"/>
    </row>
    <row r="233" spans="1:79" ht="14.5" x14ac:dyDescent="0.35">
      <c r="A233" s="131" t="s">
        <v>131</v>
      </c>
      <c r="B233" s="139" t="s">
        <v>426</v>
      </c>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c r="AN233" s="139"/>
      <c r="AO233" s="139"/>
      <c r="AP233" s="139"/>
      <c r="AQ233" s="139"/>
      <c r="AR233" s="139"/>
      <c r="AS233" s="139"/>
      <c r="AT233" s="139"/>
      <c r="AU233" s="139"/>
      <c r="AV233" s="139"/>
      <c r="AW233" s="132"/>
      <c r="AX233" s="132"/>
      <c r="AY233" s="132"/>
      <c r="AZ233" s="132"/>
      <c r="BA233" s="132"/>
      <c r="BB233" s="132"/>
      <c r="BC233" s="132"/>
      <c r="BD233" s="132"/>
      <c r="BE233" s="132"/>
      <c r="BF233" s="132"/>
      <c r="BG233" s="132"/>
      <c r="BH233" s="132"/>
      <c r="BI233" s="132"/>
      <c r="BJ233" s="132"/>
      <c r="BK233" s="132"/>
      <c r="BL233" s="132"/>
      <c r="BM233" s="132"/>
      <c r="BN233" s="132"/>
      <c r="BO233" s="132"/>
      <c r="BP233" s="132"/>
      <c r="BQ233" s="132"/>
      <c r="BR233" s="132"/>
      <c r="BS233" s="132"/>
      <c r="BT233" s="132"/>
      <c r="BU233" s="132"/>
      <c r="BV233" s="132"/>
      <c r="BW233" s="132"/>
      <c r="BX233" s="132"/>
      <c r="BY233" s="132"/>
      <c r="BZ233" s="132"/>
      <c r="CA233" s="132"/>
    </row>
    <row r="234" spans="1:79" ht="14.5" x14ac:dyDescent="0.35">
      <c r="A234" s="131" t="s">
        <v>427</v>
      </c>
      <c r="B234" s="139" t="s">
        <v>428</v>
      </c>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c r="AM234" s="139"/>
      <c r="AN234" s="139"/>
      <c r="AO234" s="139"/>
      <c r="AP234" s="139"/>
      <c r="AQ234" s="139"/>
      <c r="AR234" s="139"/>
      <c r="AS234" s="139"/>
      <c r="AT234" s="139"/>
      <c r="AU234" s="139"/>
      <c r="AV234" s="139"/>
      <c r="AW234" s="132"/>
      <c r="AX234" s="132"/>
      <c r="AY234" s="132"/>
      <c r="AZ234" s="132"/>
      <c r="BA234" s="132"/>
      <c r="BB234" s="132"/>
      <c r="BC234" s="132"/>
      <c r="BD234" s="132"/>
      <c r="BE234" s="132"/>
      <c r="BF234" s="132"/>
      <c r="BG234" s="132"/>
      <c r="BH234" s="132"/>
      <c r="BI234" s="132"/>
      <c r="BJ234" s="132"/>
      <c r="BK234" s="132"/>
      <c r="BL234" s="132"/>
      <c r="BM234" s="132"/>
      <c r="BN234" s="132"/>
      <c r="BO234" s="132"/>
      <c r="BP234" s="132"/>
      <c r="BQ234" s="132"/>
      <c r="BR234" s="132"/>
      <c r="BS234" s="132"/>
      <c r="BT234" s="132"/>
      <c r="BU234" s="132"/>
      <c r="BV234" s="132"/>
      <c r="BW234" s="132"/>
      <c r="BX234" s="132"/>
      <c r="BY234" s="132"/>
      <c r="BZ234" s="132"/>
      <c r="CA234" s="132"/>
    </row>
    <row r="235" spans="1:79" ht="14.5" x14ac:dyDescent="0.35">
      <c r="A235" s="131" t="s">
        <v>132</v>
      </c>
      <c r="B235" s="139" t="s">
        <v>429</v>
      </c>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c r="AR235" s="139"/>
      <c r="AS235" s="139"/>
      <c r="AT235" s="139"/>
      <c r="AU235" s="139"/>
      <c r="AV235" s="139"/>
      <c r="AW235" s="132"/>
      <c r="AX235" s="132"/>
      <c r="AY235" s="132"/>
      <c r="AZ235" s="132"/>
      <c r="BA235" s="132"/>
      <c r="BB235" s="132"/>
      <c r="BC235" s="132"/>
      <c r="BD235" s="132"/>
      <c r="BE235" s="132"/>
      <c r="BF235" s="132"/>
      <c r="BG235" s="132"/>
      <c r="BH235" s="132"/>
      <c r="BI235" s="132"/>
      <c r="BJ235" s="132"/>
      <c r="BK235" s="132"/>
      <c r="BL235" s="132"/>
      <c r="BM235" s="132"/>
      <c r="BN235" s="132"/>
      <c r="BO235" s="132"/>
      <c r="BP235" s="132"/>
      <c r="BQ235" s="132"/>
      <c r="BR235" s="132"/>
      <c r="BS235" s="132"/>
      <c r="BT235" s="132"/>
      <c r="BU235" s="132"/>
      <c r="BV235" s="132"/>
      <c r="BW235" s="132"/>
      <c r="BX235" s="132"/>
      <c r="BY235" s="132"/>
      <c r="BZ235" s="132"/>
      <c r="CA235" s="132"/>
    </row>
    <row r="236" spans="1:79" ht="14.5" x14ac:dyDescent="0.35">
      <c r="A236" s="131" t="s">
        <v>133</v>
      </c>
      <c r="B236" s="139" t="s">
        <v>430</v>
      </c>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c r="AQ236" s="139"/>
      <c r="AR236" s="139"/>
      <c r="AS236" s="139"/>
      <c r="AT236" s="139"/>
      <c r="AU236" s="139"/>
      <c r="AV236" s="139"/>
      <c r="AW236" s="132"/>
      <c r="AX236" s="132"/>
      <c r="AY236" s="132"/>
      <c r="AZ236" s="132"/>
      <c r="BA236" s="132"/>
      <c r="BB236" s="132"/>
      <c r="BC236" s="132"/>
      <c r="BD236" s="132"/>
      <c r="BE236" s="132"/>
      <c r="BF236" s="132"/>
      <c r="BG236" s="132"/>
      <c r="BH236" s="132"/>
      <c r="BI236" s="132"/>
      <c r="BJ236" s="132"/>
      <c r="BK236" s="132"/>
      <c r="BL236" s="132"/>
      <c r="BM236" s="132"/>
      <c r="BN236" s="132"/>
      <c r="BO236" s="132"/>
      <c r="BP236" s="132"/>
      <c r="BQ236" s="132"/>
      <c r="BR236" s="132"/>
      <c r="BS236" s="132"/>
      <c r="BT236" s="132"/>
      <c r="BU236" s="132"/>
      <c r="BV236" s="132"/>
      <c r="BW236" s="132"/>
      <c r="BX236" s="132"/>
      <c r="BY236" s="132"/>
      <c r="BZ236" s="132"/>
      <c r="CA236" s="132"/>
    </row>
    <row r="237" spans="1:79" ht="14.5" x14ac:dyDescent="0.35">
      <c r="A237" s="131" t="s">
        <v>134</v>
      </c>
      <c r="B237" s="139" t="s">
        <v>431</v>
      </c>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2"/>
      <c r="AX237" s="132"/>
      <c r="AY237" s="132"/>
      <c r="AZ237" s="132"/>
      <c r="BA237" s="132"/>
      <c r="BB237" s="132"/>
      <c r="BC237" s="132"/>
      <c r="BD237" s="132"/>
      <c r="BE237" s="132"/>
      <c r="BF237" s="132"/>
      <c r="BG237" s="132"/>
      <c r="BH237" s="132"/>
      <c r="BI237" s="132"/>
      <c r="BJ237" s="132"/>
      <c r="BK237" s="132"/>
      <c r="BL237" s="132"/>
      <c r="BM237" s="132"/>
      <c r="BN237" s="132"/>
      <c r="BO237" s="132"/>
      <c r="BP237" s="132"/>
      <c r="BQ237" s="132"/>
      <c r="BR237" s="132"/>
      <c r="BS237" s="132"/>
      <c r="BT237" s="132"/>
      <c r="BU237" s="132"/>
      <c r="BV237" s="132"/>
      <c r="BW237" s="132"/>
      <c r="BX237" s="132"/>
      <c r="BY237" s="132"/>
      <c r="BZ237" s="132"/>
      <c r="CA237" s="132"/>
    </row>
    <row r="238" spans="1:79" ht="14.5" x14ac:dyDescent="0.35">
      <c r="A238" s="131" t="s">
        <v>135</v>
      </c>
      <c r="B238" s="139" t="s">
        <v>432</v>
      </c>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139"/>
      <c r="AW238" s="132"/>
      <c r="AX238" s="132"/>
      <c r="AY238" s="132"/>
      <c r="AZ238" s="132"/>
      <c r="BA238" s="132"/>
      <c r="BB238" s="132"/>
      <c r="BC238" s="132"/>
      <c r="BD238" s="132"/>
      <c r="BE238" s="132"/>
      <c r="BF238" s="132"/>
      <c r="BG238" s="132"/>
      <c r="BH238" s="132"/>
      <c r="BI238" s="132"/>
      <c r="BJ238" s="132"/>
      <c r="BK238" s="132"/>
      <c r="BL238" s="132"/>
      <c r="BM238" s="132"/>
      <c r="BN238" s="132"/>
      <c r="BO238" s="132"/>
      <c r="BP238" s="132"/>
      <c r="BQ238" s="132"/>
      <c r="BR238" s="132"/>
      <c r="BS238" s="132"/>
      <c r="BT238" s="132"/>
      <c r="BU238" s="132"/>
      <c r="BV238" s="132"/>
      <c r="BW238" s="132"/>
      <c r="BX238" s="132"/>
      <c r="BY238" s="132"/>
      <c r="BZ238" s="132"/>
      <c r="CA238" s="132"/>
    </row>
    <row r="239" spans="1:79" ht="14.5" x14ac:dyDescent="0.35">
      <c r="A239" s="131" t="s">
        <v>136</v>
      </c>
      <c r="B239" s="139" t="s">
        <v>433</v>
      </c>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c r="AQ239" s="139"/>
      <c r="AR239" s="139"/>
      <c r="AS239" s="139"/>
      <c r="AT239" s="139"/>
      <c r="AU239" s="139"/>
      <c r="AV239" s="139"/>
      <c r="AW239" s="132"/>
      <c r="AX239" s="132"/>
      <c r="AY239" s="132"/>
      <c r="AZ239" s="132"/>
      <c r="BA239" s="132"/>
      <c r="BB239" s="132"/>
      <c r="BC239" s="132"/>
      <c r="BD239" s="132"/>
      <c r="BE239" s="132"/>
      <c r="BF239" s="132"/>
      <c r="BG239" s="132"/>
      <c r="BH239" s="132"/>
      <c r="BI239" s="132"/>
      <c r="BJ239" s="132"/>
      <c r="BK239" s="132"/>
      <c r="BL239" s="132"/>
      <c r="BM239" s="132"/>
      <c r="BN239" s="132"/>
      <c r="BO239" s="132"/>
      <c r="BP239" s="132"/>
      <c r="BQ239" s="132"/>
      <c r="BR239" s="132"/>
      <c r="BS239" s="132"/>
      <c r="BT239" s="132"/>
      <c r="BU239" s="132"/>
      <c r="BV239" s="132"/>
      <c r="BW239" s="132"/>
      <c r="BX239" s="132"/>
      <c r="BY239" s="132"/>
      <c r="BZ239" s="132"/>
      <c r="CA239" s="132"/>
    </row>
    <row r="240" spans="1:79" ht="14.5" x14ac:dyDescent="0.35">
      <c r="A240" s="131" t="s">
        <v>434</v>
      </c>
      <c r="B240" s="139" t="s">
        <v>435</v>
      </c>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32"/>
      <c r="AX240" s="132"/>
      <c r="AY240" s="132"/>
      <c r="AZ240" s="132"/>
      <c r="BA240" s="132"/>
      <c r="BB240" s="132"/>
      <c r="BC240" s="132"/>
      <c r="BD240" s="132"/>
      <c r="BE240" s="132"/>
      <c r="BF240" s="132"/>
      <c r="BG240" s="132"/>
      <c r="BH240" s="132"/>
      <c r="BI240" s="132"/>
      <c r="BJ240" s="132"/>
      <c r="BK240" s="132"/>
      <c r="BL240" s="132"/>
      <c r="BM240" s="132"/>
      <c r="BN240" s="132"/>
      <c r="BO240" s="132"/>
      <c r="BP240" s="132"/>
      <c r="BQ240" s="132"/>
      <c r="BR240" s="132"/>
      <c r="BS240" s="132"/>
      <c r="BT240" s="132"/>
      <c r="BU240" s="132"/>
      <c r="BV240" s="132"/>
      <c r="BW240" s="132"/>
      <c r="BX240" s="132"/>
      <c r="BY240" s="132"/>
      <c r="BZ240" s="132"/>
      <c r="CA240" s="132"/>
    </row>
    <row r="241" spans="1:79" ht="14.5" x14ac:dyDescent="0.35">
      <c r="A241" s="131" t="s">
        <v>137</v>
      </c>
      <c r="B241" s="139" t="s">
        <v>436</v>
      </c>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c r="AP241" s="139"/>
      <c r="AQ241" s="139"/>
      <c r="AR241" s="139"/>
      <c r="AS241" s="139"/>
      <c r="AT241" s="139"/>
      <c r="AU241" s="139"/>
      <c r="AV241" s="139"/>
      <c r="AW241" s="132"/>
      <c r="AX241" s="132"/>
      <c r="AY241" s="132"/>
      <c r="AZ241" s="132"/>
      <c r="BA241" s="132"/>
      <c r="BB241" s="132"/>
      <c r="BC241" s="132"/>
      <c r="BD241" s="132"/>
      <c r="BE241" s="132"/>
      <c r="BF241" s="132"/>
      <c r="BG241" s="132"/>
      <c r="BH241" s="132"/>
      <c r="BI241" s="132"/>
      <c r="BJ241" s="132"/>
      <c r="BK241" s="132"/>
      <c r="BL241" s="132"/>
      <c r="BM241" s="132"/>
      <c r="BN241" s="132"/>
      <c r="BO241" s="132"/>
      <c r="BP241" s="132"/>
      <c r="BQ241" s="132"/>
      <c r="BR241" s="132"/>
      <c r="BS241" s="132"/>
      <c r="BT241" s="132"/>
      <c r="BU241" s="132"/>
      <c r="BV241" s="132"/>
      <c r="BW241" s="132"/>
      <c r="BX241" s="132"/>
      <c r="BY241" s="132"/>
      <c r="BZ241" s="132"/>
      <c r="CA241" s="132"/>
    </row>
    <row r="242" spans="1:79" ht="14.5" x14ac:dyDescent="0.35">
      <c r="A242" s="131" t="s">
        <v>437</v>
      </c>
      <c r="B242" s="139" t="s">
        <v>438</v>
      </c>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2"/>
      <c r="AX242" s="132"/>
      <c r="AY242" s="132"/>
      <c r="AZ242" s="132"/>
      <c r="BA242" s="132"/>
      <c r="BB242" s="132"/>
      <c r="BC242" s="132"/>
      <c r="BD242" s="132"/>
      <c r="BE242" s="132"/>
      <c r="BF242" s="132"/>
      <c r="BG242" s="132"/>
      <c r="BH242" s="132"/>
      <c r="BI242" s="132"/>
      <c r="BJ242" s="132"/>
      <c r="BK242" s="132"/>
      <c r="BL242" s="132"/>
      <c r="BM242" s="132"/>
      <c r="BN242" s="132"/>
      <c r="BO242" s="132"/>
      <c r="BP242" s="132"/>
      <c r="BQ242" s="132"/>
      <c r="BR242" s="132"/>
      <c r="BS242" s="132"/>
      <c r="BT242" s="132"/>
      <c r="BU242" s="132"/>
      <c r="BV242" s="132"/>
      <c r="BW242" s="132"/>
      <c r="BX242" s="132"/>
      <c r="BY242" s="132"/>
      <c r="BZ242" s="132"/>
      <c r="CA242" s="132"/>
    </row>
    <row r="243" spans="1:79" ht="14.5" x14ac:dyDescent="0.35">
      <c r="A243" s="131" t="s">
        <v>138</v>
      </c>
      <c r="B243" s="139" t="s">
        <v>439</v>
      </c>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row>
    <row r="244" spans="1:79" ht="14.5" x14ac:dyDescent="0.35">
      <c r="A244" s="131" t="s">
        <v>139</v>
      </c>
      <c r="B244" s="139" t="s">
        <v>440</v>
      </c>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2"/>
      <c r="AX244" s="132"/>
      <c r="AY244" s="132"/>
      <c r="AZ244" s="132"/>
      <c r="BA244" s="132"/>
      <c r="BB244" s="132"/>
      <c r="BC244" s="132"/>
      <c r="BD244" s="132"/>
      <c r="BE244" s="132"/>
      <c r="BF244" s="132"/>
      <c r="BG244" s="132"/>
      <c r="BH244" s="132"/>
      <c r="BI244" s="132"/>
      <c r="BJ244" s="132"/>
      <c r="BK244" s="132"/>
      <c r="BL244" s="132"/>
      <c r="BM244" s="132"/>
      <c r="BN244" s="132"/>
      <c r="BO244" s="132"/>
      <c r="BP244" s="132"/>
      <c r="BQ244" s="132"/>
      <c r="BR244" s="132"/>
      <c r="BS244" s="132"/>
      <c r="BT244" s="132"/>
      <c r="BU244" s="132"/>
      <c r="BV244" s="132"/>
      <c r="BW244" s="132"/>
      <c r="BX244" s="132"/>
      <c r="BY244" s="132"/>
      <c r="BZ244" s="132"/>
      <c r="CA244" s="132"/>
    </row>
    <row r="245" spans="1:79" ht="14.5" x14ac:dyDescent="0.35">
      <c r="A245" s="131" t="s">
        <v>140</v>
      </c>
      <c r="B245" s="139" t="s">
        <v>441</v>
      </c>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c r="AT245" s="139"/>
      <c r="AU245" s="139"/>
      <c r="AV245" s="139"/>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row>
    <row r="246" spans="1:79" ht="14.5" x14ac:dyDescent="0.35">
      <c r="A246" s="131" t="s">
        <v>141</v>
      </c>
      <c r="B246" s="139" t="s">
        <v>442</v>
      </c>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c r="AQ246" s="139"/>
      <c r="AR246" s="139"/>
      <c r="AS246" s="139"/>
      <c r="AT246" s="139"/>
      <c r="AU246" s="139"/>
      <c r="AV246" s="139"/>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row>
    <row r="247" spans="1:79" ht="14.5" x14ac:dyDescent="0.35">
      <c r="A247" s="131" t="s">
        <v>142</v>
      </c>
      <c r="B247" s="139" t="s">
        <v>443</v>
      </c>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row>
    <row r="248" spans="1:79" ht="14.5" x14ac:dyDescent="0.35">
      <c r="A248" s="131" t="s">
        <v>143</v>
      </c>
      <c r="B248" s="139" t="s">
        <v>444</v>
      </c>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row>
    <row r="249" spans="1:79" ht="14.5" x14ac:dyDescent="0.35">
      <c r="A249" s="131" t="s">
        <v>445</v>
      </c>
      <c r="B249" s="139" t="s">
        <v>446</v>
      </c>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row>
    <row r="250" spans="1:79" ht="14.5" x14ac:dyDescent="0.35">
      <c r="A250" s="131" t="s">
        <v>447</v>
      </c>
      <c r="B250" s="139" t="s">
        <v>448</v>
      </c>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row>
    <row r="251" spans="1:79" ht="14.5" x14ac:dyDescent="0.35">
      <c r="A251" s="131" t="s">
        <v>144</v>
      </c>
      <c r="B251" s="139" t="s">
        <v>449</v>
      </c>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row>
    <row r="252" spans="1:79" ht="14.5" x14ac:dyDescent="0.35">
      <c r="A252" s="131" t="s">
        <v>68</v>
      </c>
      <c r="B252" s="139" t="s">
        <v>190</v>
      </c>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row>
    <row r="253" spans="1:79" ht="14.5" x14ac:dyDescent="0.35">
      <c r="A253" s="131" t="s">
        <v>69</v>
      </c>
      <c r="B253" s="139" t="s">
        <v>191</v>
      </c>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row>
    <row r="254" spans="1:79" ht="14.5" x14ac:dyDescent="0.35">
      <c r="A254" s="131" t="s">
        <v>70</v>
      </c>
      <c r="B254" s="139" t="s">
        <v>192</v>
      </c>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c r="AT254" s="139"/>
      <c r="AU254" s="139"/>
      <c r="AV254" s="139"/>
      <c r="AW254" s="132"/>
      <c r="AX254" s="132"/>
      <c r="AY254" s="132"/>
      <c r="AZ254" s="132"/>
      <c r="BA254" s="132"/>
      <c r="BB254" s="132"/>
      <c r="BC254" s="132"/>
      <c r="BD254" s="132"/>
      <c r="BE254" s="132"/>
      <c r="BF254" s="132"/>
      <c r="BG254" s="132"/>
      <c r="BH254" s="132"/>
      <c r="BI254" s="132"/>
      <c r="BJ254" s="132"/>
      <c r="BK254" s="132"/>
      <c r="BL254" s="132"/>
      <c r="BM254" s="132"/>
      <c r="BN254" s="132"/>
      <c r="BO254" s="132"/>
      <c r="BP254" s="132"/>
      <c r="BQ254" s="132"/>
      <c r="BR254" s="132"/>
      <c r="BS254" s="132"/>
      <c r="BT254" s="132"/>
      <c r="BU254" s="132"/>
      <c r="BV254" s="132"/>
      <c r="BW254" s="132"/>
      <c r="BX254" s="132"/>
      <c r="BY254" s="132"/>
      <c r="BZ254" s="132"/>
      <c r="CA254" s="132"/>
    </row>
    <row r="255" spans="1:79" ht="14.5" x14ac:dyDescent="0.35">
      <c r="A255" s="131" t="s">
        <v>71</v>
      </c>
      <c r="B255" s="139" t="s">
        <v>193</v>
      </c>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2"/>
      <c r="AX255" s="132"/>
      <c r="AY255" s="132"/>
      <c r="AZ255" s="132"/>
      <c r="BA255" s="132"/>
      <c r="BB255" s="132"/>
      <c r="BC255" s="132"/>
      <c r="BD255" s="132"/>
      <c r="BE255" s="132"/>
      <c r="BF255" s="132"/>
      <c r="BG255" s="132"/>
      <c r="BH255" s="132"/>
      <c r="BI255" s="132"/>
      <c r="BJ255" s="132"/>
      <c r="BK255" s="132"/>
      <c r="BL255" s="132"/>
      <c r="BM255" s="132"/>
      <c r="BN255" s="132"/>
      <c r="BO255" s="132"/>
      <c r="BP255" s="132"/>
      <c r="BQ255" s="132"/>
      <c r="BR255" s="132"/>
      <c r="BS255" s="132"/>
      <c r="BT255" s="132"/>
      <c r="BU255" s="132"/>
      <c r="BV255" s="132"/>
      <c r="BW255" s="132"/>
      <c r="BX255" s="132"/>
      <c r="BY255" s="132"/>
      <c r="BZ255" s="132"/>
      <c r="CA255" s="132"/>
    </row>
    <row r="256" spans="1:79" ht="14.5" x14ac:dyDescent="0.35">
      <c r="A256" s="131" t="s">
        <v>72</v>
      </c>
      <c r="B256" s="139" t="s">
        <v>194</v>
      </c>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2"/>
      <c r="BR256" s="132"/>
      <c r="BS256" s="132"/>
      <c r="BT256" s="132"/>
      <c r="BU256" s="132"/>
      <c r="BV256" s="132"/>
      <c r="BW256" s="132"/>
      <c r="BX256" s="132"/>
      <c r="BY256" s="132"/>
      <c r="BZ256" s="132"/>
      <c r="CA256" s="132"/>
    </row>
    <row r="257" spans="1:79" ht="14.5" x14ac:dyDescent="0.35">
      <c r="A257" s="131" t="s">
        <v>73</v>
      </c>
      <c r="B257" s="139" t="s">
        <v>195</v>
      </c>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c r="AT257" s="139"/>
      <c r="AU257" s="139"/>
      <c r="AV257" s="139"/>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row>
    <row r="258" spans="1:79" ht="14.5" x14ac:dyDescent="0.35">
      <c r="A258" s="131" t="s">
        <v>74</v>
      </c>
      <c r="B258" s="139" t="s">
        <v>196</v>
      </c>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2"/>
      <c r="CA258" s="132"/>
    </row>
    <row r="259" spans="1:79" ht="14.5" x14ac:dyDescent="0.35">
      <c r="A259" s="131" t="s">
        <v>75</v>
      </c>
      <c r="B259" s="139" t="s">
        <v>197</v>
      </c>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2"/>
      <c r="AX259" s="132"/>
      <c r="AY259" s="132"/>
      <c r="AZ259" s="132"/>
      <c r="BA259" s="132"/>
      <c r="BB259" s="132"/>
      <c r="BC259" s="132"/>
      <c r="BD259" s="132"/>
      <c r="BE259" s="132"/>
      <c r="BF259" s="132"/>
      <c r="BG259" s="132"/>
      <c r="BH259" s="132"/>
      <c r="BI259" s="132"/>
      <c r="BJ259" s="132"/>
      <c r="BK259" s="132"/>
      <c r="BL259" s="132"/>
      <c r="BM259" s="132"/>
      <c r="BN259" s="132"/>
      <c r="BO259" s="132"/>
      <c r="BP259" s="132"/>
      <c r="BQ259" s="132"/>
      <c r="BR259" s="132"/>
      <c r="BS259" s="132"/>
      <c r="BT259" s="132"/>
      <c r="BU259" s="132"/>
      <c r="BV259" s="132"/>
      <c r="BW259" s="132"/>
      <c r="BX259" s="132"/>
      <c r="BY259" s="132"/>
      <c r="BZ259" s="132"/>
      <c r="CA259" s="132"/>
    </row>
    <row r="260" spans="1:79" ht="14.5" x14ac:dyDescent="0.35">
      <c r="A260" s="131" t="s">
        <v>198</v>
      </c>
      <c r="B260" s="139" t="s">
        <v>199</v>
      </c>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2"/>
      <c r="AX260" s="132"/>
      <c r="AY260" s="132"/>
      <c r="AZ260" s="132"/>
      <c r="BA260" s="132"/>
      <c r="BB260" s="132"/>
      <c r="BC260" s="132"/>
      <c r="BD260" s="132"/>
      <c r="BE260" s="132"/>
      <c r="BF260" s="132"/>
      <c r="BG260" s="132"/>
      <c r="BH260" s="132"/>
      <c r="BI260" s="132"/>
      <c r="BJ260" s="132"/>
      <c r="BK260" s="132"/>
      <c r="BL260" s="132"/>
      <c r="BM260" s="132"/>
      <c r="BN260" s="132"/>
      <c r="BO260" s="132"/>
      <c r="BP260" s="132"/>
      <c r="BQ260" s="132"/>
      <c r="BR260" s="132"/>
      <c r="BS260" s="132"/>
      <c r="BT260" s="132"/>
      <c r="BU260" s="132"/>
      <c r="BV260" s="132"/>
      <c r="BW260" s="132"/>
      <c r="BX260" s="132"/>
      <c r="BY260" s="132"/>
      <c r="BZ260" s="132"/>
      <c r="CA260" s="132"/>
    </row>
    <row r="261" spans="1:79" ht="14.5" x14ac:dyDescent="0.35">
      <c r="A261" s="131" t="s">
        <v>76</v>
      </c>
      <c r="B261" s="139" t="s">
        <v>200</v>
      </c>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2"/>
      <c r="AX261" s="132"/>
      <c r="AY261" s="132"/>
      <c r="AZ261" s="132"/>
      <c r="BA261" s="132"/>
      <c r="BB261" s="132"/>
      <c r="BC261" s="132"/>
      <c r="BD261" s="132"/>
      <c r="BE261" s="132"/>
      <c r="BF261" s="132"/>
      <c r="BG261" s="132"/>
      <c r="BH261" s="132"/>
      <c r="BI261" s="132"/>
      <c r="BJ261" s="132"/>
      <c r="BK261" s="132"/>
      <c r="BL261" s="132"/>
      <c r="BM261" s="132"/>
      <c r="BN261" s="132"/>
      <c r="BO261" s="132"/>
      <c r="BP261" s="132"/>
      <c r="BQ261" s="132"/>
      <c r="BR261" s="132"/>
      <c r="BS261" s="132"/>
      <c r="BT261" s="132"/>
      <c r="BU261" s="132"/>
      <c r="BV261" s="132"/>
      <c r="BW261" s="132"/>
      <c r="BX261" s="132"/>
      <c r="BY261" s="132"/>
      <c r="BZ261" s="132"/>
      <c r="CA261" s="132"/>
    </row>
    <row r="262" spans="1:79" ht="14.5" x14ac:dyDescent="0.35">
      <c r="A262" s="131" t="s">
        <v>77</v>
      </c>
      <c r="B262" s="139" t="s">
        <v>201</v>
      </c>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c r="AT262" s="139"/>
      <c r="AU262" s="139"/>
      <c r="AV262" s="139"/>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2"/>
      <c r="BR262" s="132"/>
      <c r="BS262" s="132"/>
      <c r="BT262" s="132"/>
      <c r="BU262" s="132"/>
      <c r="BV262" s="132"/>
      <c r="BW262" s="132"/>
      <c r="BX262" s="132"/>
      <c r="BY262" s="132"/>
      <c r="BZ262" s="132"/>
      <c r="CA262" s="132"/>
    </row>
    <row r="263" spans="1:79" ht="14.5" x14ac:dyDescent="0.35">
      <c r="A263" s="131" t="s">
        <v>78</v>
      </c>
      <c r="B263" s="139" t="s">
        <v>202</v>
      </c>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S263" s="139"/>
      <c r="AT263" s="139"/>
      <c r="AU263" s="139"/>
      <c r="AV263" s="139"/>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row>
    <row r="264" spans="1:79" ht="14.5" x14ac:dyDescent="0.35">
      <c r="A264" s="131" t="s">
        <v>79</v>
      </c>
      <c r="B264" s="139" t="s">
        <v>203</v>
      </c>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2"/>
      <c r="AX264" s="132"/>
      <c r="AY264" s="132"/>
      <c r="AZ264" s="132"/>
      <c r="BA264" s="132"/>
      <c r="BB264" s="132"/>
      <c r="BC264" s="132"/>
      <c r="BD264" s="132"/>
      <c r="BE264" s="132"/>
      <c r="BF264" s="132"/>
      <c r="BG264" s="132"/>
      <c r="BH264" s="132"/>
      <c r="BI264" s="132"/>
      <c r="BJ264" s="132"/>
      <c r="BK264" s="132"/>
      <c r="BL264" s="132"/>
      <c r="BM264" s="132"/>
      <c r="BN264" s="132"/>
      <c r="BO264" s="132"/>
      <c r="BP264" s="132"/>
      <c r="BQ264" s="132"/>
      <c r="BR264" s="132"/>
      <c r="BS264" s="132"/>
      <c r="BT264" s="132"/>
      <c r="BU264" s="132"/>
      <c r="BV264" s="132"/>
      <c r="BW264" s="132"/>
      <c r="BX264" s="132"/>
      <c r="BY264" s="132"/>
      <c r="BZ264" s="132"/>
      <c r="CA264" s="132"/>
    </row>
    <row r="265" spans="1:79" ht="14.5" x14ac:dyDescent="0.35">
      <c r="A265" s="130" t="s">
        <v>80</v>
      </c>
      <c r="B265" s="140" t="s">
        <v>204</v>
      </c>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0"/>
      <c r="AL265" s="140"/>
      <c r="AM265" s="140"/>
      <c r="AN265" s="140"/>
      <c r="AO265" s="140"/>
      <c r="AP265" s="140"/>
      <c r="AQ265" s="140"/>
      <c r="AR265" s="140"/>
      <c r="AS265" s="140"/>
      <c r="AT265" s="140"/>
      <c r="AU265" s="140"/>
      <c r="AV265" s="140"/>
    </row>
    <row r="266" spans="1:79" ht="14.5" x14ac:dyDescent="0.35">
      <c r="A266" s="130" t="s">
        <v>81</v>
      </c>
      <c r="B266" s="140" t="s">
        <v>205</v>
      </c>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row>
    <row r="267" spans="1:79" ht="14.5" x14ac:dyDescent="0.35">
      <c r="A267" s="130" t="s">
        <v>82</v>
      </c>
      <c r="B267" s="140" t="s">
        <v>206</v>
      </c>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0"/>
      <c r="AL267" s="140"/>
      <c r="AM267" s="140"/>
      <c r="AN267" s="140"/>
      <c r="AO267" s="140"/>
      <c r="AP267" s="140"/>
      <c r="AQ267" s="140"/>
      <c r="AR267" s="140"/>
      <c r="AS267" s="140"/>
      <c r="AT267" s="140"/>
      <c r="AU267" s="140"/>
      <c r="AV267" s="140"/>
    </row>
    <row r="268" spans="1:79" ht="14.5" x14ac:dyDescent="0.35">
      <c r="A268" s="130" t="s">
        <v>83</v>
      </c>
      <c r="B268" s="140" t="s">
        <v>207</v>
      </c>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0"/>
      <c r="AL268" s="140"/>
      <c r="AM268" s="140"/>
      <c r="AN268" s="140"/>
      <c r="AO268" s="140"/>
      <c r="AP268" s="140"/>
      <c r="AQ268" s="140"/>
      <c r="AR268" s="140"/>
      <c r="AS268" s="140"/>
      <c r="AT268" s="140"/>
      <c r="AU268" s="140"/>
      <c r="AV268" s="140"/>
    </row>
    <row r="269" spans="1:79" ht="14.5" x14ac:dyDescent="0.35">
      <c r="A269" s="130" t="s">
        <v>208</v>
      </c>
      <c r="B269" s="140" t="s">
        <v>209</v>
      </c>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c r="AM269" s="140"/>
      <c r="AN269" s="140"/>
      <c r="AO269" s="140"/>
      <c r="AP269" s="140"/>
      <c r="AQ269" s="140"/>
      <c r="AR269" s="140"/>
      <c r="AS269" s="140"/>
      <c r="AT269" s="140"/>
      <c r="AU269" s="140"/>
      <c r="AV269" s="140"/>
    </row>
    <row r="270" spans="1:79" ht="14.5" x14ac:dyDescent="0.35">
      <c r="A270" s="130" t="s">
        <v>84</v>
      </c>
      <c r="B270" s="140" t="s">
        <v>210</v>
      </c>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0"/>
      <c r="AL270" s="140"/>
      <c r="AM270" s="140"/>
      <c r="AN270" s="140"/>
      <c r="AO270" s="140"/>
      <c r="AP270" s="140"/>
      <c r="AQ270" s="140"/>
      <c r="AR270" s="140"/>
      <c r="AS270" s="140"/>
      <c r="AT270" s="140"/>
      <c r="AU270" s="140"/>
      <c r="AV270" s="140"/>
    </row>
    <row r="271" spans="1:79" ht="14.5" x14ac:dyDescent="0.35">
      <c r="A271" s="130" t="s">
        <v>85</v>
      </c>
      <c r="B271" s="140" t="s">
        <v>211</v>
      </c>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row>
    <row r="272" spans="1:79" ht="14.5" x14ac:dyDescent="0.35">
      <c r="A272" s="130" t="s">
        <v>86</v>
      </c>
      <c r="B272" s="140" t="s">
        <v>212</v>
      </c>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row>
    <row r="273" spans="1:48" ht="14.5" x14ac:dyDescent="0.35">
      <c r="A273" s="130" t="s">
        <v>87</v>
      </c>
      <c r="B273" s="140" t="s">
        <v>213</v>
      </c>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c r="AL273" s="140"/>
      <c r="AM273" s="140"/>
      <c r="AN273" s="140"/>
      <c r="AO273" s="140"/>
      <c r="AP273" s="140"/>
      <c r="AQ273" s="140"/>
      <c r="AR273" s="140"/>
      <c r="AS273" s="140"/>
      <c r="AT273" s="140"/>
      <c r="AU273" s="140"/>
      <c r="AV273" s="140"/>
    </row>
    <row r="274" spans="1:48" ht="14.5" x14ac:dyDescent="0.35">
      <c r="A274" s="130" t="s">
        <v>88</v>
      </c>
      <c r="B274" s="140" t="s">
        <v>214</v>
      </c>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row>
    <row r="275" spans="1:48" ht="14.5" x14ac:dyDescent="0.35">
      <c r="A275" s="130" t="s">
        <v>89</v>
      </c>
      <c r="B275" s="140" t="s">
        <v>215</v>
      </c>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row>
    <row r="276" spans="1:48" ht="14.5" x14ac:dyDescent="0.35">
      <c r="A276" s="130" t="s">
        <v>216</v>
      </c>
      <c r="B276" s="140" t="s">
        <v>217</v>
      </c>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row>
    <row r="277" spans="1:48" ht="14.5" x14ac:dyDescent="0.35">
      <c r="A277" s="130" t="s">
        <v>90</v>
      </c>
      <c r="B277" s="140" t="s">
        <v>218</v>
      </c>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row>
    <row r="278" spans="1:48" ht="14.5" x14ac:dyDescent="0.35">
      <c r="A278" s="130" t="s">
        <v>91</v>
      </c>
      <c r="B278" s="140" t="s">
        <v>219</v>
      </c>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row>
    <row r="279" spans="1:48" ht="14.5" x14ac:dyDescent="0.35">
      <c r="A279" s="130" t="s">
        <v>92</v>
      </c>
      <c r="B279" s="140" t="s">
        <v>220</v>
      </c>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row>
    <row r="280" spans="1:48" ht="14.5" x14ac:dyDescent="0.35">
      <c r="A280" s="130" t="s">
        <v>221</v>
      </c>
      <c r="B280" s="140" t="s">
        <v>222</v>
      </c>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row>
    <row r="281" spans="1:48" ht="14.5" x14ac:dyDescent="0.35">
      <c r="A281" s="130" t="s">
        <v>93</v>
      </c>
      <c r="B281" s="140" t="s">
        <v>223</v>
      </c>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row>
    <row r="282" spans="1:48" ht="14.5" x14ac:dyDescent="0.35">
      <c r="A282" s="130" t="s">
        <v>224</v>
      </c>
      <c r="B282" s="140" t="s">
        <v>225</v>
      </c>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0"/>
      <c r="AL282" s="140"/>
      <c r="AM282" s="140"/>
      <c r="AN282" s="140"/>
      <c r="AO282" s="140"/>
      <c r="AP282" s="140"/>
      <c r="AQ282" s="140"/>
      <c r="AR282" s="140"/>
      <c r="AS282" s="140"/>
      <c r="AT282" s="140"/>
      <c r="AU282" s="140"/>
      <c r="AV282" s="140"/>
    </row>
    <row r="283" spans="1:48" ht="14.5" x14ac:dyDescent="0.35">
      <c r="A283" s="130" t="s">
        <v>94</v>
      </c>
      <c r="B283" s="140" t="s">
        <v>226</v>
      </c>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row>
    <row r="284" spans="1:48" ht="14.5" x14ac:dyDescent="0.35">
      <c r="A284" s="130" t="s">
        <v>95</v>
      </c>
      <c r="B284" s="140" t="s">
        <v>227</v>
      </c>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c r="AL284" s="140"/>
      <c r="AM284" s="140"/>
      <c r="AN284" s="140"/>
      <c r="AO284" s="140"/>
      <c r="AP284" s="140"/>
      <c r="AQ284" s="140"/>
      <c r="AR284" s="140"/>
      <c r="AS284" s="140"/>
      <c r="AT284" s="140"/>
      <c r="AU284" s="140"/>
      <c r="AV284" s="140"/>
    </row>
    <row r="285" spans="1:48" ht="14.5" x14ac:dyDescent="0.35">
      <c r="A285" s="130" t="s">
        <v>96</v>
      </c>
      <c r="B285" s="140" t="s">
        <v>228</v>
      </c>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row>
    <row r="286" spans="1:48" ht="14.5" x14ac:dyDescent="0.35">
      <c r="A286" s="130" t="s">
        <v>97</v>
      </c>
      <c r="B286" s="140" t="s">
        <v>229</v>
      </c>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0"/>
      <c r="AL286" s="140"/>
      <c r="AM286" s="140"/>
      <c r="AN286" s="140"/>
      <c r="AO286" s="140"/>
      <c r="AP286" s="140"/>
      <c r="AQ286" s="140"/>
      <c r="AR286" s="140"/>
      <c r="AS286" s="140"/>
      <c r="AT286" s="140"/>
      <c r="AU286" s="140"/>
      <c r="AV286" s="140"/>
    </row>
    <row r="287" spans="1:48" ht="14.5" x14ac:dyDescent="0.35">
      <c r="A287" s="130" t="s">
        <v>230</v>
      </c>
      <c r="B287" s="140" t="s">
        <v>231</v>
      </c>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row>
    <row r="288" spans="1:48" ht="14.5" x14ac:dyDescent="0.35">
      <c r="A288" s="130" t="s">
        <v>232</v>
      </c>
      <c r="B288" s="140" t="s">
        <v>233</v>
      </c>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0"/>
      <c r="AL288" s="140"/>
      <c r="AM288" s="140"/>
      <c r="AN288" s="140"/>
      <c r="AO288" s="140"/>
      <c r="AP288" s="140"/>
      <c r="AQ288" s="140"/>
      <c r="AR288" s="140"/>
      <c r="AS288" s="140"/>
      <c r="AT288" s="140"/>
      <c r="AU288" s="140"/>
      <c r="AV288" s="140"/>
    </row>
    <row r="289" spans="1:48" ht="14.5" x14ac:dyDescent="0.35">
      <c r="A289" s="130" t="s">
        <v>98</v>
      </c>
      <c r="B289" s="140" t="s">
        <v>234</v>
      </c>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row>
    <row r="290" spans="1:48" ht="14.5" x14ac:dyDescent="0.35">
      <c r="A290" s="130" t="s">
        <v>235</v>
      </c>
      <c r="B290" s="140" t="s">
        <v>236</v>
      </c>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0"/>
      <c r="AL290" s="140"/>
      <c r="AM290" s="140"/>
      <c r="AN290" s="140"/>
      <c r="AO290" s="140"/>
      <c r="AP290" s="140"/>
      <c r="AQ290" s="140"/>
      <c r="AR290" s="140"/>
      <c r="AS290" s="140"/>
      <c r="AT290" s="140"/>
      <c r="AU290" s="140"/>
      <c r="AV290" s="140"/>
    </row>
    <row r="291" spans="1:48" ht="14.5" x14ac:dyDescent="0.35">
      <c r="A291" s="130" t="s">
        <v>99</v>
      </c>
      <c r="B291" s="140" t="s">
        <v>237</v>
      </c>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0"/>
      <c r="AL291" s="140"/>
      <c r="AM291" s="140"/>
      <c r="AN291" s="140"/>
      <c r="AO291" s="140"/>
      <c r="AP291" s="140"/>
      <c r="AQ291" s="140"/>
      <c r="AR291" s="140"/>
      <c r="AS291" s="140"/>
      <c r="AT291" s="140"/>
      <c r="AU291" s="140"/>
      <c r="AV291" s="140"/>
    </row>
    <row r="292" spans="1:48" ht="14.5" x14ac:dyDescent="0.35">
      <c r="A292" s="130" t="s">
        <v>100</v>
      </c>
      <c r="B292" s="140" t="s">
        <v>238</v>
      </c>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0"/>
      <c r="AL292" s="140"/>
      <c r="AM292" s="140"/>
      <c r="AN292" s="140"/>
      <c r="AO292" s="140"/>
      <c r="AP292" s="140"/>
      <c r="AQ292" s="140"/>
      <c r="AR292" s="140"/>
      <c r="AS292" s="140"/>
      <c r="AT292" s="140"/>
      <c r="AU292" s="140"/>
      <c r="AV292" s="140"/>
    </row>
    <row r="293" spans="1:48" ht="14.5" x14ac:dyDescent="0.35">
      <c r="A293" s="130" t="s">
        <v>239</v>
      </c>
      <c r="B293" s="140" t="s">
        <v>240</v>
      </c>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0"/>
      <c r="AL293" s="140"/>
      <c r="AM293" s="140"/>
      <c r="AN293" s="140"/>
      <c r="AO293" s="140"/>
      <c r="AP293" s="140"/>
      <c r="AQ293" s="140"/>
      <c r="AR293" s="140"/>
      <c r="AS293" s="140"/>
      <c r="AT293" s="140"/>
      <c r="AU293" s="140"/>
      <c r="AV293" s="140"/>
    </row>
    <row r="294" spans="1:48" ht="14.5" x14ac:dyDescent="0.35">
      <c r="A294" s="130" t="s">
        <v>101</v>
      </c>
      <c r="B294" s="140" t="s">
        <v>241</v>
      </c>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0"/>
      <c r="AL294" s="140"/>
      <c r="AM294" s="140"/>
      <c r="AN294" s="140"/>
      <c r="AO294" s="140"/>
      <c r="AP294" s="140"/>
      <c r="AQ294" s="140"/>
      <c r="AR294" s="140"/>
      <c r="AS294" s="140"/>
      <c r="AT294" s="140"/>
      <c r="AU294" s="140"/>
      <c r="AV294" s="140"/>
    </row>
    <row r="295" spans="1:48" ht="14.5" x14ac:dyDescent="0.35">
      <c r="A295" s="130" t="s">
        <v>102</v>
      </c>
      <c r="B295" s="140" t="s">
        <v>242</v>
      </c>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0"/>
      <c r="AL295" s="140"/>
      <c r="AM295" s="140"/>
      <c r="AN295" s="140"/>
      <c r="AO295" s="140"/>
      <c r="AP295" s="140"/>
      <c r="AQ295" s="140"/>
      <c r="AR295" s="140"/>
      <c r="AS295" s="140"/>
      <c r="AT295" s="140"/>
      <c r="AU295" s="140"/>
      <c r="AV295" s="140"/>
    </row>
    <row r="296" spans="1:48" ht="14.5" x14ac:dyDescent="0.35">
      <c r="A296" s="130" t="s">
        <v>103</v>
      </c>
      <c r="B296" s="140" t="s">
        <v>243</v>
      </c>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0"/>
      <c r="AL296" s="140"/>
      <c r="AM296" s="140"/>
      <c r="AN296" s="140"/>
      <c r="AO296" s="140"/>
      <c r="AP296" s="140"/>
      <c r="AQ296" s="140"/>
      <c r="AR296" s="140"/>
      <c r="AS296" s="140"/>
      <c r="AT296" s="140"/>
      <c r="AU296" s="140"/>
      <c r="AV296" s="140"/>
    </row>
    <row r="297" spans="1:48" ht="14.5" x14ac:dyDescent="0.35">
      <c r="A297" s="130" t="s">
        <v>104</v>
      </c>
      <c r="B297" s="140" t="s">
        <v>244</v>
      </c>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0"/>
      <c r="AL297" s="140"/>
      <c r="AM297" s="140"/>
      <c r="AN297" s="140"/>
      <c r="AO297" s="140"/>
      <c r="AP297" s="140"/>
      <c r="AQ297" s="140"/>
      <c r="AR297" s="140"/>
      <c r="AS297" s="140"/>
      <c r="AT297" s="140"/>
      <c r="AU297" s="140"/>
      <c r="AV297" s="140"/>
    </row>
    <row r="298" spans="1:48" ht="14.5" x14ac:dyDescent="0.35">
      <c r="A298" s="130" t="s">
        <v>105</v>
      </c>
      <c r="B298" s="140" t="s">
        <v>245</v>
      </c>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0"/>
      <c r="AL298" s="140"/>
      <c r="AM298" s="140"/>
      <c r="AN298" s="140"/>
      <c r="AO298" s="140"/>
      <c r="AP298" s="140"/>
      <c r="AQ298" s="140"/>
      <c r="AR298" s="140"/>
      <c r="AS298" s="140"/>
      <c r="AT298" s="140"/>
      <c r="AU298" s="140"/>
      <c r="AV298" s="140"/>
    </row>
    <row r="299" spans="1:48" ht="14.5" x14ac:dyDescent="0.35">
      <c r="A299" s="130" t="s">
        <v>246</v>
      </c>
      <c r="B299" s="140" t="s">
        <v>247</v>
      </c>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40"/>
      <c r="AT299" s="140"/>
      <c r="AU299" s="140"/>
      <c r="AV299" s="140"/>
    </row>
    <row r="300" spans="1:48" ht="14.5" x14ac:dyDescent="0.35">
      <c r="A300" s="130" t="s">
        <v>248</v>
      </c>
      <c r="B300" s="140" t="s">
        <v>249</v>
      </c>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0"/>
      <c r="AL300" s="140"/>
      <c r="AM300" s="140"/>
      <c r="AN300" s="140"/>
      <c r="AO300" s="140"/>
      <c r="AP300" s="140"/>
      <c r="AQ300" s="140"/>
      <c r="AR300" s="140"/>
      <c r="AS300" s="140"/>
      <c r="AT300" s="140"/>
      <c r="AU300" s="140"/>
      <c r="AV300" s="140"/>
    </row>
    <row r="301" spans="1:48" ht="14.5" x14ac:dyDescent="0.35">
      <c r="A301" s="130" t="s">
        <v>250</v>
      </c>
      <c r="B301" s="140" t="s">
        <v>251</v>
      </c>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0"/>
      <c r="AL301" s="140"/>
      <c r="AM301" s="140"/>
      <c r="AN301" s="140"/>
      <c r="AO301" s="140"/>
      <c r="AP301" s="140"/>
      <c r="AQ301" s="140"/>
      <c r="AR301" s="140"/>
      <c r="AS301" s="140"/>
      <c r="AT301" s="140"/>
      <c r="AU301" s="140"/>
      <c r="AV301" s="140"/>
    </row>
    <row r="302" spans="1:48" ht="14.5" x14ac:dyDescent="0.35">
      <c r="A302" s="130" t="s">
        <v>252</v>
      </c>
      <c r="B302" s="140" t="s">
        <v>253</v>
      </c>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row>
    <row r="303" spans="1:48" ht="14.5" x14ac:dyDescent="0.35">
      <c r="A303" s="130" t="s">
        <v>254</v>
      </c>
      <c r="B303" s="140" t="s">
        <v>255</v>
      </c>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40"/>
      <c r="AT303" s="140"/>
      <c r="AU303" s="140"/>
      <c r="AV303" s="140"/>
    </row>
    <row r="304" spans="1:48" ht="14.5" x14ac:dyDescent="0.35">
      <c r="A304" s="130" t="s">
        <v>256</v>
      </c>
      <c r="B304" s="140" t="s">
        <v>257</v>
      </c>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row>
    <row r="305" spans="1:48" ht="14.5" x14ac:dyDescent="0.35">
      <c r="A305" s="130" t="s">
        <v>258</v>
      </c>
      <c r="B305" s="140" t="s">
        <v>259</v>
      </c>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0"/>
      <c r="AL305" s="140"/>
      <c r="AM305" s="140"/>
      <c r="AN305" s="140"/>
      <c r="AO305" s="140"/>
      <c r="AP305" s="140"/>
      <c r="AQ305" s="140"/>
      <c r="AR305" s="140"/>
      <c r="AS305" s="140"/>
      <c r="AT305" s="140"/>
      <c r="AU305" s="140"/>
      <c r="AV305" s="140"/>
    </row>
    <row r="306" spans="1:48" ht="14.5" x14ac:dyDescent="0.35">
      <c r="A306" s="130" t="s">
        <v>260</v>
      </c>
      <c r="B306" s="140" t="s">
        <v>261</v>
      </c>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0"/>
      <c r="AL306" s="140"/>
      <c r="AM306" s="140"/>
      <c r="AN306" s="140"/>
      <c r="AO306" s="140"/>
      <c r="AP306" s="140"/>
      <c r="AQ306" s="140"/>
      <c r="AR306" s="140"/>
      <c r="AS306" s="140"/>
      <c r="AT306" s="140"/>
      <c r="AU306" s="140"/>
      <c r="AV306" s="140"/>
    </row>
    <row r="307" spans="1:48" ht="14.5" x14ac:dyDescent="0.35">
      <c r="A307" s="130" t="s">
        <v>262</v>
      </c>
      <c r="B307" s="140" t="s">
        <v>263</v>
      </c>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row>
    <row r="308" spans="1:48" ht="14.5" x14ac:dyDescent="0.35">
      <c r="A308" s="130" t="s">
        <v>264</v>
      </c>
      <c r="B308" s="140" t="s">
        <v>265</v>
      </c>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row>
    <row r="309" spans="1:48" ht="14.5" x14ac:dyDescent="0.35">
      <c r="A309" s="130" t="s">
        <v>266</v>
      </c>
      <c r="B309" s="140" t="s">
        <v>267</v>
      </c>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0"/>
      <c r="AL309" s="140"/>
      <c r="AM309" s="140"/>
      <c r="AN309" s="140"/>
      <c r="AO309" s="140"/>
      <c r="AP309" s="140"/>
      <c r="AQ309" s="140"/>
      <c r="AR309" s="140"/>
      <c r="AS309" s="140"/>
      <c r="AT309" s="140"/>
      <c r="AU309" s="140"/>
      <c r="AV309" s="140"/>
    </row>
    <row r="310" spans="1:48" ht="14.5" x14ac:dyDescent="0.35">
      <c r="A310" s="130" t="s">
        <v>268</v>
      </c>
      <c r="B310" s="140" t="s">
        <v>269</v>
      </c>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0"/>
      <c r="AL310" s="140"/>
      <c r="AM310" s="140"/>
      <c r="AN310" s="140"/>
      <c r="AO310" s="140"/>
      <c r="AP310" s="140"/>
      <c r="AQ310" s="140"/>
      <c r="AR310" s="140"/>
      <c r="AS310" s="140"/>
      <c r="AT310" s="140"/>
      <c r="AU310" s="140"/>
      <c r="AV310" s="140"/>
    </row>
    <row r="311" spans="1:48" ht="14.5" x14ac:dyDescent="0.35">
      <c r="A311" s="130" t="s">
        <v>270</v>
      </c>
      <c r="B311" s="140" t="s">
        <v>271</v>
      </c>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40"/>
      <c r="AT311" s="140"/>
      <c r="AU311" s="140"/>
      <c r="AV311" s="140"/>
    </row>
    <row r="312" spans="1:48" ht="14.5" x14ac:dyDescent="0.35">
      <c r="A312" s="130" t="s">
        <v>272</v>
      </c>
      <c r="B312" s="140" t="s">
        <v>273</v>
      </c>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K312" s="140"/>
      <c r="AL312" s="140"/>
      <c r="AM312" s="140"/>
      <c r="AN312" s="140"/>
      <c r="AO312" s="140"/>
      <c r="AP312" s="140"/>
      <c r="AQ312" s="140"/>
      <c r="AR312" s="140"/>
      <c r="AS312" s="140"/>
      <c r="AT312" s="140"/>
      <c r="AU312" s="140"/>
      <c r="AV312" s="140"/>
    </row>
    <row r="313" spans="1:48" ht="14.5" x14ac:dyDescent="0.35">
      <c r="A313" s="130" t="s">
        <v>274</v>
      </c>
      <c r="B313" s="140" t="s">
        <v>275</v>
      </c>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K313" s="140"/>
      <c r="AL313" s="140"/>
      <c r="AM313" s="140"/>
      <c r="AN313" s="140"/>
      <c r="AO313" s="140"/>
      <c r="AP313" s="140"/>
      <c r="AQ313" s="140"/>
      <c r="AR313" s="140"/>
      <c r="AS313" s="140"/>
      <c r="AT313" s="140"/>
      <c r="AU313" s="140"/>
      <c r="AV313" s="140"/>
    </row>
    <row r="314" spans="1:48" ht="14.5" x14ac:dyDescent="0.35">
      <c r="A314" s="130" t="s">
        <v>276</v>
      </c>
      <c r="B314" s="140" t="s">
        <v>277</v>
      </c>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0"/>
      <c r="AL314" s="140"/>
      <c r="AM314" s="140"/>
      <c r="AN314" s="140"/>
      <c r="AO314" s="140"/>
      <c r="AP314" s="140"/>
      <c r="AQ314" s="140"/>
      <c r="AR314" s="140"/>
      <c r="AS314" s="140"/>
      <c r="AT314" s="140"/>
      <c r="AU314" s="140"/>
      <c r="AV314" s="140"/>
    </row>
    <row r="315" spans="1:48" ht="14.5" x14ac:dyDescent="0.35">
      <c r="A315" s="130" t="s">
        <v>278</v>
      </c>
      <c r="B315" s="140" t="s">
        <v>279</v>
      </c>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40"/>
      <c r="AT315" s="140"/>
      <c r="AU315" s="140"/>
      <c r="AV315" s="140"/>
    </row>
    <row r="316" spans="1:48" ht="14.5" x14ac:dyDescent="0.35">
      <c r="A316" s="130" t="s">
        <v>280</v>
      </c>
      <c r="B316" s="140" t="s">
        <v>281</v>
      </c>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0"/>
      <c r="AL316" s="140"/>
      <c r="AM316" s="140"/>
      <c r="AN316" s="140"/>
      <c r="AO316" s="140"/>
      <c r="AP316" s="140"/>
      <c r="AQ316" s="140"/>
      <c r="AR316" s="140"/>
      <c r="AS316" s="140"/>
      <c r="AT316" s="140"/>
      <c r="AU316" s="140"/>
      <c r="AV316" s="140"/>
    </row>
    <row r="317" spans="1:48" ht="14.5" x14ac:dyDescent="0.35">
      <c r="A317" s="130" t="s">
        <v>282</v>
      </c>
      <c r="B317" s="140" t="s">
        <v>283</v>
      </c>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0"/>
      <c r="AL317" s="140"/>
      <c r="AM317" s="140"/>
      <c r="AN317" s="140"/>
      <c r="AO317" s="140"/>
      <c r="AP317" s="140"/>
      <c r="AQ317" s="140"/>
      <c r="AR317" s="140"/>
      <c r="AS317" s="140"/>
      <c r="AT317" s="140"/>
      <c r="AU317" s="140"/>
      <c r="AV317" s="140"/>
    </row>
    <row r="318" spans="1:48" ht="14.5" x14ac:dyDescent="0.35">
      <c r="A318" s="130" t="s">
        <v>284</v>
      </c>
      <c r="B318" s="140" t="s">
        <v>285</v>
      </c>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0"/>
      <c r="AL318" s="140"/>
      <c r="AM318" s="140"/>
      <c r="AN318" s="140"/>
      <c r="AO318" s="140"/>
      <c r="AP318" s="140"/>
      <c r="AQ318" s="140"/>
      <c r="AR318" s="140"/>
      <c r="AS318" s="140"/>
      <c r="AT318" s="140"/>
      <c r="AU318" s="140"/>
      <c r="AV318" s="140"/>
    </row>
    <row r="319" spans="1:48" ht="14.5" x14ac:dyDescent="0.35">
      <c r="A319" s="130" t="s">
        <v>286</v>
      </c>
      <c r="B319" s="140" t="s">
        <v>287</v>
      </c>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40"/>
      <c r="AT319" s="140"/>
      <c r="AU319" s="140"/>
      <c r="AV319" s="140"/>
    </row>
    <row r="320" spans="1:48" ht="14.5" x14ac:dyDescent="0.35">
      <c r="A320" s="130" t="s">
        <v>288</v>
      </c>
      <c r="B320" s="140" t="s">
        <v>289</v>
      </c>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row>
    <row r="321" spans="1:48" ht="14.5" x14ac:dyDescent="0.35">
      <c r="A321" s="130" t="s">
        <v>290</v>
      </c>
      <c r="B321" s="140" t="s">
        <v>291</v>
      </c>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K321" s="140"/>
      <c r="AL321" s="140"/>
      <c r="AM321" s="140"/>
      <c r="AN321" s="140"/>
      <c r="AO321" s="140"/>
      <c r="AP321" s="140"/>
      <c r="AQ321" s="140"/>
      <c r="AR321" s="140"/>
      <c r="AS321" s="140"/>
      <c r="AT321" s="140"/>
      <c r="AU321" s="140"/>
      <c r="AV321" s="140"/>
    </row>
    <row r="322" spans="1:48" ht="14.5" x14ac:dyDescent="0.35">
      <c r="A322" s="130" t="s">
        <v>292</v>
      </c>
      <c r="B322" s="140" t="s">
        <v>293</v>
      </c>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0"/>
      <c r="AL322" s="140"/>
      <c r="AM322" s="140"/>
      <c r="AN322" s="140"/>
      <c r="AO322" s="140"/>
      <c r="AP322" s="140"/>
      <c r="AQ322" s="140"/>
      <c r="AR322" s="140"/>
      <c r="AS322" s="140"/>
      <c r="AT322" s="140"/>
      <c r="AU322" s="140"/>
      <c r="AV322" s="140"/>
    </row>
    <row r="323" spans="1:48" ht="14.5" x14ac:dyDescent="0.35">
      <c r="A323" s="130" t="s">
        <v>294</v>
      </c>
      <c r="B323" s="140" t="s">
        <v>295</v>
      </c>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40"/>
      <c r="AU323" s="140"/>
      <c r="AV323" s="140"/>
    </row>
    <row r="324" spans="1:48" ht="14.5" x14ac:dyDescent="0.35">
      <c r="A324" s="130" t="s">
        <v>296</v>
      </c>
      <c r="B324" s="140" t="s">
        <v>297</v>
      </c>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K324" s="140"/>
      <c r="AL324" s="140"/>
      <c r="AM324" s="140"/>
      <c r="AN324" s="140"/>
      <c r="AO324" s="140"/>
      <c r="AP324" s="140"/>
      <c r="AQ324" s="140"/>
      <c r="AR324" s="140"/>
      <c r="AS324" s="140"/>
      <c r="AT324" s="140"/>
      <c r="AU324" s="140"/>
      <c r="AV324" s="140"/>
    </row>
    <row r="325" spans="1:48" ht="14.5" x14ac:dyDescent="0.35">
      <c r="A325" s="130" t="s">
        <v>298</v>
      </c>
      <c r="B325" s="140" t="s">
        <v>299</v>
      </c>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K325" s="140"/>
      <c r="AL325" s="140"/>
      <c r="AM325" s="140"/>
      <c r="AN325" s="140"/>
      <c r="AO325" s="140"/>
      <c r="AP325" s="140"/>
      <c r="AQ325" s="140"/>
      <c r="AR325" s="140"/>
      <c r="AS325" s="140"/>
      <c r="AT325" s="140"/>
      <c r="AU325" s="140"/>
      <c r="AV325" s="140"/>
    </row>
    <row r="326" spans="1:48" ht="14.5" x14ac:dyDescent="0.35">
      <c r="A326" s="130" t="s">
        <v>300</v>
      </c>
      <c r="B326" s="140" t="s">
        <v>301</v>
      </c>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0"/>
      <c r="AL326" s="140"/>
      <c r="AM326" s="140"/>
      <c r="AN326" s="140"/>
      <c r="AO326" s="140"/>
      <c r="AP326" s="140"/>
      <c r="AQ326" s="140"/>
      <c r="AR326" s="140"/>
      <c r="AS326" s="140"/>
      <c r="AT326" s="140"/>
      <c r="AU326" s="140"/>
      <c r="AV326" s="140"/>
    </row>
    <row r="327" spans="1:48" ht="14.5" x14ac:dyDescent="0.35">
      <c r="A327" s="130" t="s">
        <v>302</v>
      </c>
      <c r="B327" s="140" t="s">
        <v>303</v>
      </c>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40"/>
      <c r="AU327" s="140"/>
      <c r="AV327" s="140"/>
    </row>
    <row r="328" spans="1:48" ht="14.5" x14ac:dyDescent="0.35">
      <c r="A328" s="130" t="s">
        <v>304</v>
      </c>
      <c r="B328" s="140" t="s">
        <v>305</v>
      </c>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0"/>
      <c r="AL328" s="140"/>
      <c r="AM328" s="140"/>
      <c r="AN328" s="140"/>
      <c r="AO328" s="140"/>
      <c r="AP328" s="140"/>
      <c r="AQ328" s="140"/>
      <c r="AR328" s="140"/>
      <c r="AS328" s="140"/>
      <c r="AT328" s="140"/>
      <c r="AU328" s="140"/>
      <c r="AV328" s="140"/>
    </row>
    <row r="329" spans="1:48" ht="14.5" x14ac:dyDescent="0.35">
      <c r="A329" s="130" t="s">
        <v>306</v>
      </c>
      <c r="B329" s="140" t="s">
        <v>307</v>
      </c>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0"/>
      <c r="AL329" s="140"/>
      <c r="AM329" s="140"/>
      <c r="AN329" s="140"/>
      <c r="AO329" s="140"/>
      <c r="AP329" s="140"/>
      <c r="AQ329" s="140"/>
      <c r="AR329" s="140"/>
      <c r="AS329" s="140"/>
      <c r="AT329" s="140"/>
      <c r="AU329" s="140"/>
      <c r="AV329" s="140"/>
    </row>
    <row r="330" spans="1:48" ht="14.5" x14ac:dyDescent="0.35">
      <c r="A330" s="130" t="s">
        <v>308</v>
      </c>
      <c r="B330" s="140" t="s">
        <v>309</v>
      </c>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row>
    <row r="331" spans="1:48" ht="14.5" x14ac:dyDescent="0.35">
      <c r="A331" s="130" t="s">
        <v>310</v>
      </c>
      <c r="B331" s="140" t="s">
        <v>311</v>
      </c>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40"/>
      <c r="AU331" s="140"/>
      <c r="AV331" s="140"/>
    </row>
    <row r="332" spans="1:48" ht="14.5" x14ac:dyDescent="0.35">
      <c r="A332" s="130" t="s">
        <v>312</v>
      </c>
      <c r="B332" s="140" t="s">
        <v>313</v>
      </c>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row>
    <row r="333" spans="1:48" ht="14.5" x14ac:dyDescent="0.35">
      <c r="A333" s="130" t="s">
        <v>314</v>
      </c>
      <c r="B333" s="140" t="s">
        <v>315</v>
      </c>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0"/>
      <c r="AL333" s="140"/>
      <c r="AM333" s="140"/>
      <c r="AN333" s="140"/>
      <c r="AO333" s="140"/>
      <c r="AP333" s="140"/>
      <c r="AQ333" s="140"/>
      <c r="AR333" s="140"/>
      <c r="AS333" s="140"/>
      <c r="AT333" s="140"/>
      <c r="AU333" s="140"/>
      <c r="AV333" s="140"/>
    </row>
    <row r="334" spans="1:48" ht="14.5" x14ac:dyDescent="0.35">
      <c r="A334" s="130" t="s">
        <v>316</v>
      </c>
      <c r="B334" s="140" t="s">
        <v>317</v>
      </c>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0"/>
      <c r="AL334" s="140"/>
      <c r="AM334" s="140"/>
      <c r="AN334" s="140"/>
      <c r="AO334" s="140"/>
      <c r="AP334" s="140"/>
      <c r="AQ334" s="140"/>
      <c r="AR334" s="140"/>
      <c r="AS334" s="140"/>
      <c r="AT334" s="140"/>
      <c r="AU334" s="140"/>
      <c r="AV334" s="140"/>
    </row>
    <row r="335" spans="1:48" ht="14.5" x14ac:dyDescent="0.35">
      <c r="A335" s="130" t="s">
        <v>318</v>
      </c>
      <c r="B335" s="140" t="s">
        <v>319</v>
      </c>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0"/>
      <c r="AU335" s="140"/>
      <c r="AV335" s="140"/>
    </row>
    <row r="336" spans="1:48" ht="14.5" x14ac:dyDescent="0.35">
      <c r="A336" s="130" t="s">
        <v>320</v>
      </c>
      <c r="B336" s="140" t="s">
        <v>321</v>
      </c>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0"/>
      <c r="AL336" s="140"/>
      <c r="AM336" s="140"/>
      <c r="AN336" s="140"/>
      <c r="AO336" s="140"/>
      <c r="AP336" s="140"/>
      <c r="AQ336" s="140"/>
      <c r="AR336" s="140"/>
      <c r="AS336" s="140"/>
      <c r="AT336" s="140"/>
      <c r="AU336" s="140"/>
      <c r="AV336" s="140"/>
    </row>
    <row r="337" spans="1:48" ht="14.5" x14ac:dyDescent="0.35">
      <c r="A337" s="130" t="s">
        <v>322</v>
      </c>
      <c r="B337" s="140" t="s">
        <v>323</v>
      </c>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row>
    <row r="338" spans="1:48" ht="14.5" x14ac:dyDescent="0.35">
      <c r="A338" s="130" t="s">
        <v>324</v>
      </c>
      <c r="B338" s="140" t="s">
        <v>325</v>
      </c>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0"/>
      <c r="AL338" s="140"/>
      <c r="AM338" s="140"/>
      <c r="AN338" s="140"/>
      <c r="AO338" s="140"/>
      <c r="AP338" s="140"/>
      <c r="AQ338" s="140"/>
      <c r="AR338" s="140"/>
      <c r="AS338" s="140"/>
      <c r="AT338" s="140"/>
      <c r="AU338" s="140"/>
      <c r="AV338" s="140"/>
    </row>
    <row r="339" spans="1:48" ht="14.5" x14ac:dyDescent="0.35">
      <c r="A339" s="130" t="s">
        <v>326</v>
      </c>
      <c r="B339" s="140" t="s">
        <v>327</v>
      </c>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row>
    <row r="340" spans="1:48" ht="14.5" x14ac:dyDescent="0.35">
      <c r="A340" s="130" t="s">
        <v>328</v>
      </c>
      <c r="B340" s="140" t="s">
        <v>329</v>
      </c>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row>
    <row r="341" spans="1:48" ht="14.5" x14ac:dyDescent="0.35">
      <c r="A341" s="130" t="s">
        <v>330</v>
      </c>
      <c r="B341" s="140" t="s">
        <v>331</v>
      </c>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0"/>
      <c r="AL341" s="140"/>
      <c r="AM341" s="140"/>
      <c r="AN341" s="140"/>
      <c r="AO341" s="140"/>
      <c r="AP341" s="140"/>
      <c r="AQ341" s="140"/>
      <c r="AR341" s="140"/>
      <c r="AS341" s="140"/>
      <c r="AT341" s="140"/>
      <c r="AU341" s="140"/>
      <c r="AV341" s="140"/>
    </row>
    <row r="342" spans="1:48" ht="14.5" x14ac:dyDescent="0.35">
      <c r="A342" s="130" t="s">
        <v>332</v>
      </c>
      <c r="B342" s="140" t="s">
        <v>333</v>
      </c>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row>
    <row r="343" spans="1:48" ht="14.5" x14ac:dyDescent="0.35">
      <c r="A343" s="130" t="s">
        <v>334</v>
      </c>
      <c r="B343" s="140" t="s">
        <v>335</v>
      </c>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row>
    <row r="344" spans="1:48" ht="14.5" x14ac:dyDescent="0.35">
      <c r="A344" s="130" t="s">
        <v>106</v>
      </c>
      <c r="B344" s="140" t="s">
        <v>336</v>
      </c>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row>
    <row r="345" spans="1:48" ht="14.5" x14ac:dyDescent="0.35">
      <c r="A345" s="130" t="s">
        <v>107</v>
      </c>
      <c r="B345" s="140" t="s">
        <v>337</v>
      </c>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row>
    <row r="346" spans="1:48" ht="14.5" x14ac:dyDescent="0.35">
      <c r="A346" s="130" t="s">
        <v>108</v>
      </c>
      <c r="B346" s="140" t="s">
        <v>338</v>
      </c>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row>
    <row r="347" spans="1:48" ht="14.5" x14ac:dyDescent="0.35">
      <c r="A347" s="130" t="s">
        <v>109</v>
      </c>
      <c r="B347" s="140" t="s">
        <v>339</v>
      </c>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row>
    <row r="348" spans="1:48" ht="14.5" x14ac:dyDescent="0.35">
      <c r="A348" s="130" t="s">
        <v>110</v>
      </c>
      <c r="B348" s="140" t="s">
        <v>340</v>
      </c>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0"/>
      <c r="AL348" s="140"/>
      <c r="AM348" s="140"/>
      <c r="AN348" s="140"/>
      <c r="AO348" s="140"/>
      <c r="AP348" s="140"/>
      <c r="AQ348" s="140"/>
      <c r="AR348" s="140"/>
      <c r="AS348" s="140"/>
      <c r="AT348" s="140"/>
      <c r="AU348" s="140"/>
      <c r="AV348" s="140"/>
    </row>
    <row r="349" spans="1:48" ht="14.5" x14ac:dyDescent="0.35">
      <c r="A349" s="130" t="s">
        <v>111</v>
      </c>
      <c r="B349" s="140" t="s">
        <v>341</v>
      </c>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row>
    <row r="350" spans="1:48" ht="14.5" x14ac:dyDescent="0.35">
      <c r="A350" s="130" t="s">
        <v>112</v>
      </c>
      <c r="B350" s="140" t="s">
        <v>342</v>
      </c>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0"/>
      <c r="AL350" s="140"/>
      <c r="AM350" s="140"/>
      <c r="AN350" s="140"/>
      <c r="AO350" s="140"/>
      <c r="AP350" s="140"/>
      <c r="AQ350" s="140"/>
      <c r="AR350" s="140"/>
      <c r="AS350" s="140"/>
      <c r="AT350" s="140"/>
      <c r="AU350" s="140"/>
      <c r="AV350" s="140"/>
    </row>
    <row r="351" spans="1:48" ht="14.5" x14ac:dyDescent="0.35">
      <c r="A351" s="130" t="s">
        <v>343</v>
      </c>
      <c r="B351" s="140" t="s">
        <v>344</v>
      </c>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0"/>
      <c r="AL351" s="140"/>
      <c r="AM351" s="140"/>
      <c r="AN351" s="140"/>
      <c r="AO351" s="140"/>
      <c r="AP351" s="140"/>
      <c r="AQ351" s="140"/>
      <c r="AR351" s="140"/>
      <c r="AS351" s="140"/>
      <c r="AT351" s="140"/>
      <c r="AU351" s="140"/>
      <c r="AV351" s="140"/>
    </row>
    <row r="352" spans="1:48" ht="14.5" x14ac:dyDescent="0.35">
      <c r="A352" s="130" t="s">
        <v>113</v>
      </c>
      <c r="B352" s="140" t="s">
        <v>345</v>
      </c>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row>
    <row r="353" spans="1:48" ht="14.5" x14ac:dyDescent="0.35">
      <c r="A353" s="130" t="s">
        <v>346</v>
      </c>
      <c r="B353" s="140" t="s">
        <v>347</v>
      </c>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0"/>
      <c r="AL353" s="140"/>
      <c r="AM353" s="140"/>
      <c r="AN353" s="140"/>
      <c r="AO353" s="140"/>
      <c r="AP353" s="140"/>
      <c r="AQ353" s="140"/>
      <c r="AR353" s="140"/>
      <c r="AS353" s="140"/>
      <c r="AT353" s="140"/>
      <c r="AU353" s="140"/>
      <c r="AV353" s="140"/>
    </row>
    <row r="354" spans="1:48" ht="14.5" x14ac:dyDescent="0.35">
      <c r="A354" s="130" t="s">
        <v>114</v>
      </c>
      <c r="B354" s="140" t="s">
        <v>348</v>
      </c>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row>
    <row r="355" spans="1:48" ht="14.5" x14ac:dyDescent="0.35">
      <c r="A355" s="130" t="s">
        <v>115</v>
      </c>
      <c r="B355" s="140" t="s">
        <v>349</v>
      </c>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row>
    <row r="356" spans="1:48" ht="14.5" x14ac:dyDescent="0.35">
      <c r="A356" s="130" t="s">
        <v>350</v>
      </c>
      <c r="B356" s="140" t="s">
        <v>351</v>
      </c>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0"/>
      <c r="AL356" s="140"/>
      <c r="AM356" s="140"/>
      <c r="AN356" s="140"/>
      <c r="AO356" s="140"/>
      <c r="AP356" s="140"/>
      <c r="AQ356" s="140"/>
      <c r="AR356" s="140"/>
      <c r="AS356" s="140"/>
      <c r="AT356" s="140"/>
      <c r="AU356" s="140"/>
      <c r="AV356" s="140"/>
    </row>
    <row r="357" spans="1:48" ht="14.5" x14ac:dyDescent="0.35">
      <c r="A357" s="130" t="s">
        <v>352</v>
      </c>
      <c r="B357" s="140" t="s">
        <v>353</v>
      </c>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0"/>
      <c r="AL357" s="140"/>
      <c r="AM357" s="140"/>
      <c r="AN357" s="140"/>
      <c r="AO357" s="140"/>
      <c r="AP357" s="140"/>
      <c r="AQ357" s="140"/>
      <c r="AR357" s="140"/>
      <c r="AS357" s="140"/>
      <c r="AT357" s="140"/>
      <c r="AU357" s="140"/>
      <c r="AV357" s="140"/>
    </row>
    <row r="358" spans="1:48" ht="14.5" x14ac:dyDescent="0.35">
      <c r="A358" s="130" t="s">
        <v>354</v>
      </c>
      <c r="B358" s="140" t="s">
        <v>355</v>
      </c>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0"/>
      <c r="AL358" s="140"/>
      <c r="AM358" s="140"/>
      <c r="AN358" s="140"/>
      <c r="AO358" s="140"/>
      <c r="AP358" s="140"/>
      <c r="AQ358" s="140"/>
      <c r="AR358" s="140"/>
      <c r="AS358" s="140"/>
      <c r="AT358" s="140"/>
      <c r="AU358" s="140"/>
      <c r="AV358" s="140"/>
    </row>
    <row r="359" spans="1:48" ht="14.5" x14ac:dyDescent="0.35">
      <c r="A359" s="130" t="s">
        <v>169</v>
      </c>
      <c r="B359" s="140" t="s">
        <v>356</v>
      </c>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row>
    <row r="360" spans="1:48" ht="14.5" x14ac:dyDescent="0.35">
      <c r="A360" s="130" t="s">
        <v>116</v>
      </c>
      <c r="B360" s="140" t="s">
        <v>357</v>
      </c>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0"/>
      <c r="AL360" s="140"/>
      <c r="AM360" s="140"/>
      <c r="AN360" s="140"/>
      <c r="AO360" s="140"/>
      <c r="AP360" s="140"/>
      <c r="AQ360" s="140"/>
      <c r="AR360" s="140"/>
      <c r="AS360" s="140"/>
      <c r="AT360" s="140"/>
      <c r="AU360" s="140"/>
      <c r="AV360" s="140"/>
    </row>
    <row r="361" spans="1:48" ht="14.5" x14ac:dyDescent="0.35">
      <c r="A361" s="130" t="s">
        <v>358</v>
      </c>
      <c r="B361" s="140" t="s">
        <v>359</v>
      </c>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row>
    <row r="362" spans="1:48" ht="14.5" x14ac:dyDescent="0.35">
      <c r="A362" s="130" t="s">
        <v>360</v>
      </c>
      <c r="B362" s="140" t="s">
        <v>361</v>
      </c>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0"/>
      <c r="AL362" s="140"/>
      <c r="AM362" s="140"/>
      <c r="AN362" s="140"/>
      <c r="AO362" s="140"/>
      <c r="AP362" s="140"/>
      <c r="AQ362" s="140"/>
      <c r="AR362" s="140"/>
      <c r="AS362" s="140"/>
      <c r="AT362" s="140"/>
      <c r="AU362" s="140"/>
      <c r="AV362" s="140"/>
    </row>
    <row r="363" spans="1:48" ht="14.5" x14ac:dyDescent="0.35">
      <c r="A363" s="130" t="s">
        <v>170</v>
      </c>
      <c r="B363" s="140" t="s">
        <v>362</v>
      </c>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0"/>
      <c r="AL363" s="140"/>
      <c r="AM363" s="140"/>
      <c r="AN363" s="140"/>
      <c r="AO363" s="140"/>
      <c r="AP363" s="140"/>
      <c r="AQ363" s="140"/>
      <c r="AR363" s="140"/>
      <c r="AS363" s="140"/>
      <c r="AT363" s="140"/>
      <c r="AU363" s="140"/>
      <c r="AV363" s="140"/>
    </row>
    <row r="364" spans="1:48" ht="14.5" x14ac:dyDescent="0.35">
      <c r="A364" s="130" t="s">
        <v>117</v>
      </c>
      <c r="B364" s="140" t="s">
        <v>363</v>
      </c>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row>
    <row r="365" spans="1:48" ht="14.5" x14ac:dyDescent="0.35">
      <c r="A365" s="130" t="s">
        <v>118</v>
      </c>
      <c r="B365" s="140" t="s">
        <v>364</v>
      </c>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row>
    <row r="366" spans="1:48" ht="14.5" x14ac:dyDescent="0.35">
      <c r="A366" s="130" t="s">
        <v>119</v>
      </c>
      <c r="B366" s="140" t="s">
        <v>365</v>
      </c>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0"/>
      <c r="AL366" s="140"/>
      <c r="AM366" s="140"/>
      <c r="AN366" s="140"/>
      <c r="AO366" s="140"/>
      <c r="AP366" s="140"/>
      <c r="AQ366" s="140"/>
      <c r="AR366" s="140"/>
      <c r="AS366" s="140"/>
      <c r="AT366" s="140"/>
      <c r="AU366" s="140"/>
      <c r="AV366" s="140"/>
    </row>
    <row r="367" spans="1:48" ht="14.5" x14ac:dyDescent="0.35">
      <c r="A367" s="130" t="s">
        <v>120</v>
      </c>
      <c r="B367" s="140" t="s">
        <v>366</v>
      </c>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row>
    <row r="368" spans="1:48" ht="14.5" x14ac:dyDescent="0.35">
      <c r="A368" s="130" t="s">
        <v>121</v>
      </c>
      <c r="B368" s="140" t="s">
        <v>331</v>
      </c>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row>
    <row r="369" spans="1:48" ht="14.5" x14ac:dyDescent="0.35">
      <c r="A369" s="130" t="s">
        <v>367</v>
      </c>
      <c r="B369" s="140" t="s">
        <v>368</v>
      </c>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row>
    <row r="370" spans="1:48" ht="14.5" x14ac:dyDescent="0.35">
      <c r="A370" s="130" t="s">
        <v>369</v>
      </c>
      <c r="B370" s="140" t="s">
        <v>370</v>
      </c>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row>
    <row r="371" spans="1:48" ht="14.5" x14ac:dyDescent="0.35">
      <c r="A371" s="130" t="s">
        <v>371</v>
      </c>
      <c r="B371" s="140" t="s">
        <v>372</v>
      </c>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row>
    <row r="372" spans="1:48" ht="14.5" x14ac:dyDescent="0.35">
      <c r="A372" s="130" t="s">
        <v>373</v>
      </c>
      <c r="B372" s="140" t="s">
        <v>374</v>
      </c>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0"/>
      <c r="AL372" s="140"/>
      <c r="AM372" s="140"/>
      <c r="AN372" s="140"/>
      <c r="AO372" s="140"/>
      <c r="AP372" s="140"/>
      <c r="AQ372" s="140"/>
      <c r="AR372" s="140"/>
      <c r="AS372" s="140"/>
      <c r="AT372" s="140"/>
      <c r="AU372" s="140"/>
      <c r="AV372" s="140"/>
    </row>
    <row r="373" spans="1:48" ht="14.5" x14ac:dyDescent="0.35">
      <c r="A373" s="130" t="s">
        <v>122</v>
      </c>
      <c r="B373" s="140" t="s">
        <v>375</v>
      </c>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row>
    <row r="374" spans="1:48" ht="14.5" x14ac:dyDescent="0.35">
      <c r="A374" s="130" t="s">
        <v>123</v>
      </c>
      <c r="B374" s="140" t="s">
        <v>376</v>
      </c>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row>
    <row r="375" spans="1:48" ht="14.5" x14ac:dyDescent="0.35">
      <c r="A375" s="130" t="s">
        <v>377</v>
      </c>
      <c r="B375" s="140" t="s">
        <v>378</v>
      </c>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0"/>
      <c r="AL375" s="140"/>
      <c r="AM375" s="140"/>
      <c r="AN375" s="140"/>
      <c r="AO375" s="140"/>
      <c r="AP375" s="140"/>
      <c r="AQ375" s="140"/>
      <c r="AR375" s="140"/>
      <c r="AS375" s="140"/>
      <c r="AT375" s="140"/>
      <c r="AU375" s="140"/>
      <c r="AV375" s="140"/>
    </row>
    <row r="376" spans="1:48" ht="14.5" x14ac:dyDescent="0.35">
      <c r="A376" s="130" t="s">
        <v>124</v>
      </c>
      <c r="B376" s="140" t="s">
        <v>379</v>
      </c>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0"/>
      <c r="AL376" s="140"/>
      <c r="AM376" s="140"/>
      <c r="AN376" s="140"/>
      <c r="AO376" s="140"/>
      <c r="AP376" s="140"/>
      <c r="AQ376" s="140"/>
      <c r="AR376" s="140"/>
      <c r="AS376" s="140"/>
      <c r="AT376" s="140"/>
      <c r="AU376" s="140"/>
      <c r="AV376" s="140"/>
    </row>
    <row r="377" spans="1:48" ht="14.5" x14ac:dyDescent="0.35">
      <c r="A377" s="130" t="s">
        <v>380</v>
      </c>
      <c r="B377" s="140" t="s">
        <v>381</v>
      </c>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40"/>
      <c r="AT377" s="140"/>
      <c r="AU377" s="140"/>
      <c r="AV377" s="140"/>
    </row>
    <row r="378" spans="1:48" ht="14.5" x14ac:dyDescent="0.35">
      <c r="A378" s="130" t="s">
        <v>382</v>
      </c>
      <c r="B378" s="140" t="s">
        <v>383</v>
      </c>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row>
    <row r="379" spans="1:48" ht="14.5" x14ac:dyDescent="0.35">
      <c r="A379" s="130" t="s">
        <v>384</v>
      </c>
      <c r="B379" s="140" t="s">
        <v>385</v>
      </c>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row>
    <row r="380" spans="1:48" ht="14.5" x14ac:dyDescent="0.35">
      <c r="A380" s="130" t="s">
        <v>386</v>
      </c>
      <c r="B380" s="140" t="s">
        <v>387</v>
      </c>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c r="AG380" s="140"/>
      <c r="AH380" s="140"/>
      <c r="AI380" s="140"/>
      <c r="AJ380" s="140"/>
      <c r="AK380" s="140"/>
      <c r="AL380" s="140"/>
      <c r="AM380" s="140"/>
      <c r="AN380" s="140"/>
      <c r="AO380" s="140"/>
      <c r="AP380" s="140"/>
      <c r="AQ380" s="140"/>
      <c r="AR380" s="140"/>
      <c r="AS380" s="140"/>
      <c r="AT380" s="140"/>
      <c r="AU380" s="140"/>
      <c r="AV380" s="140"/>
    </row>
    <row r="381" spans="1:48" ht="14.5" x14ac:dyDescent="0.35">
      <c r="A381" s="130" t="s">
        <v>388</v>
      </c>
      <c r="B381" s="140" t="s">
        <v>389</v>
      </c>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0"/>
      <c r="AL381" s="140"/>
      <c r="AM381" s="140"/>
      <c r="AN381" s="140"/>
      <c r="AO381" s="140"/>
      <c r="AP381" s="140"/>
      <c r="AQ381" s="140"/>
      <c r="AR381" s="140"/>
      <c r="AS381" s="140"/>
      <c r="AT381" s="140"/>
      <c r="AU381" s="140"/>
      <c r="AV381" s="140"/>
    </row>
    <row r="382" spans="1:48" ht="14.5" x14ac:dyDescent="0.35">
      <c r="A382" s="130" t="s">
        <v>390</v>
      </c>
      <c r="B382" s="140" t="s">
        <v>391</v>
      </c>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0"/>
      <c r="AL382" s="140"/>
      <c r="AM382" s="140"/>
      <c r="AN382" s="140"/>
      <c r="AO382" s="140"/>
      <c r="AP382" s="140"/>
      <c r="AQ382" s="140"/>
      <c r="AR382" s="140"/>
      <c r="AS382" s="140"/>
      <c r="AT382" s="140"/>
      <c r="AU382" s="140"/>
      <c r="AV382" s="140"/>
    </row>
    <row r="383" spans="1:48" ht="14.5" x14ac:dyDescent="0.35">
      <c r="A383" s="130" t="s">
        <v>392</v>
      </c>
      <c r="B383" s="140" t="s">
        <v>393</v>
      </c>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0"/>
      <c r="AL383" s="140"/>
      <c r="AM383" s="140"/>
      <c r="AN383" s="140"/>
      <c r="AO383" s="140"/>
      <c r="AP383" s="140"/>
      <c r="AQ383" s="140"/>
      <c r="AR383" s="140"/>
      <c r="AS383" s="140"/>
      <c r="AT383" s="140"/>
      <c r="AU383" s="140"/>
      <c r="AV383" s="140"/>
    </row>
    <row r="384" spans="1:48" ht="14.5" x14ac:dyDescent="0.35">
      <c r="A384" s="130" t="s">
        <v>394</v>
      </c>
      <c r="B384" s="140" t="s">
        <v>395</v>
      </c>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0"/>
      <c r="AL384" s="140"/>
      <c r="AM384" s="140"/>
      <c r="AN384" s="140"/>
      <c r="AO384" s="140"/>
      <c r="AP384" s="140"/>
      <c r="AQ384" s="140"/>
      <c r="AR384" s="140"/>
      <c r="AS384" s="140"/>
      <c r="AT384" s="140"/>
      <c r="AU384" s="140"/>
      <c r="AV384" s="140"/>
    </row>
    <row r="385" spans="1:48" ht="14.5" x14ac:dyDescent="0.35">
      <c r="A385" s="130" t="s">
        <v>396</v>
      </c>
      <c r="B385" s="140" t="s">
        <v>397</v>
      </c>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0"/>
      <c r="AL385" s="140"/>
      <c r="AM385" s="140"/>
      <c r="AN385" s="140"/>
      <c r="AO385" s="140"/>
      <c r="AP385" s="140"/>
      <c r="AQ385" s="140"/>
      <c r="AR385" s="140"/>
      <c r="AS385" s="140"/>
      <c r="AT385" s="140"/>
      <c r="AU385" s="140"/>
      <c r="AV385" s="140"/>
    </row>
    <row r="386" spans="1:48" ht="14.5" x14ac:dyDescent="0.35">
      <c r="A386" s="130" t="s">
        <v>398</v>
      </c>
      <c r="B386" s="140" t="s">
        <v>399</v>
      </c>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0"/>
      <c r="AL386" s="140"/>
      <c r="AM386" s="140"/>
      <c r="AN386" s="140"/>
      <c r="AO386" s="140"/>
      <c r="AP386" s="140"/>
      <c r="AQ386" s="140"/>
      <c r="AR386" s="140"/>
      <c r="AS386" s="140"/>
      <c r="AT386" s="140"/>
      <c r="AU386" s="140"/>
      <c r="AV386" s="140"/>
    </row>
    <row r="387" spans="1:48" ht="14.5" x14ac:dyDescent="0.35">
      <c r="A387" s="130" t="s">
        <v>400</v>
      </c>
      <c r="B387" s="140" t="s">
        <v>401</v>
      </c>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0"/>
      <c r="AL387" s="140"/>
      <c r="AM387" s="140"/>
      <c r="AN387" s="140"/>
      <c r="AO387" s="140"/>
      <c r="AP387" s="140"/>
      <c r="AQ387" s="140"/>
      <c r="AR387" s="140"/>
      <c r="AS387" s="140"/>
      <c r="AT387" s="140"/>
      <c r="AU387" s="140"/>
      <c r="AV387" s="140"/>
    </row>
    <row r="388" spans="1:48" ht="14.5" x14ac:dyDescent="0.35">
      <c r="A388" s="130" t="s">
        <v>402</v>
      </c>
      <c r="B388" s="140" t="s">
        <v>403</v>
      </c>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c r="AG388" s="140"/>
      <c r="AH388" s="140"/>
      <c r="AI388" s="140"/>
      <c r="AJ388" s="140"/>
      <c r="AK388" s="140"/>
      <c r="AL388" s="140"/>
      <c r="AM388" s="140"/>
      <c r="AN388" s="140"/>
      <c r="AO388" s="140"/>
      <c r="AP388" s="140"/>
      <c r="AQ388" s="140"/>
      <c r="AR388" s="140"/>
      <c r="AS388" s="140"/>
      <c r="AT388" s="140"/>
      <c r="AU388" s="140"/>
      <c r="AV388" s="140"/>
    </row>
    <row r="389" spans="1:48" ht="14.5" x14ac:dyDescent="0.35">
      <c r="A389" s="130" t="s">
        <v>404</v>
      </c>
      <c r="B389" s="140" t="s">
        <v>405</v>
      </c>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40"/>
      <c r="AE389" s="140"/>
      <c r="AF389" s="140"/>
      <c r="AG389" s="140"/>
      <c r="AH389" s="140"/>
      <c r="AI389" s="140"/>
      <c r="AJ389" s="140"/>
      <c r="AK389" s="140"/>
      <c r="AL389" s="140"/>
      <c r="AM389" s="140"/>
      <c r="AN389" s="140"/>
      <c r="AO389" s="140"/>
      <c r="AP389" s="140"/>
      <c r="AQ389" s="140"/>
      <c r="AR389" s="140"/>
      <c r="AS389" s="140"/>
      <c r="AT389" s="140"/>
      <c r="AU389" s="140"/>
      <c r="AV389" s="140"/>
    </row>
    <row r="390" spans="1:48" ht="14.5" x14ac:dyDescent="0.35">
      <c r="A390" s="130" t="s">
        <v>125</v>
      </c>
      <c r="B390" s="140" t="s">
        <v>406</v>
      </c>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40"/>
      <c r="AE390" s="140"/>
      <c r="AF390" s="140"/>
      <c r="AG390" s="140"/>
      <c r="AH390" s="140"/>
      <c r="AI390" s="140"/>
      <c r="AJ390" s="140"/>
      <c r="AK390" s="140"/>
      <c r="AL390" s="140"/>
      <c r="AM390" s="140"/>
      <c r="AN390" s="140"/>
      <c r="AO390" s="140"/>
      <c r="AP390" s="140"/>
      <c r="AQ390" s="140"/>
      <c r="AR390" s="140"/>
      <c r="AS390" s="140"/>
      <c r="AT390" s="140"/>
      <c r="AU390" s="140"/>
      <c r="AV390" s="140"/>
    </row>
    <row r="391" spans="1:48" ht="14.5" x14ac:dyDescent="0.35">
      <c r="A391" s="130" t="s">
        <v>407</v>
      </c>
      <c r="B391" s="140" t="s">
        <v>408</v>
      </c>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0"/>
      <c r="AL391" s="140"/>
      <c r="AM391" s="140"/>
      <c r="AN391" s="140"/>
      <c r="AO391" s="140"/>
      <c r="AP391" s="140"/>
      <c r="AQ391" s="140"/>
      <c r="AR391" s="140"/>
      <c r="AS391" s="140"/>
      <c r="AT391" s="140"/>
      <c r="AU391" s="140"/>
      <c r="AV391" s="140"/>
    </row>
    <row r="392" spans="1:48" ht="14.5" x14ac:dyDescent="0.35">
      <c r="A392" s="130" t="s">
        <v>126</v>
      </c>
      <c r="B392" s="140" t="s">
        <v>409</v>
      </c>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0"/>
      <c r="AL392" s="140"/>
      <c r="AM392" s="140"/>
      <c r="AN392" s="140"/>
      <c r="AO392" s="140"/>
      <c r="AP392" s="140"/>
      <c r="AQ392" s="140"/>
      <c r="AR392" s="140"/>
      <c r="AS392" s="140"/>
      <c r="AT392" s="140"/>
      <c r="AU392" s="140"/>
      <c r="AV392" s="140"/>
    </row>
    <row r="393" spans="1:48" ht="14.5" x14ac:dyDescent="0.35">
      <c r="A393" s="130" t="s">
        <v>410</v>
      </c>
      <c r="B393" s="140" t="s">
        <v>411</v>
      </c>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0"/>
      <c r="AL393" s="140"/>
      <c r="AM393" s="140"/>
      <c r="AN393" s="140"/>
      <c r="AO393" s="140"/>
      <c r="AP393" s="140"/>
      <c r="AQ393" s="140"/>
      <c r="AR393" s="140"/>
      <c r="AS393" s="140"/>
      <c r="AT393" s="140"/>
      <c r="AU393" s="140"/>
      <c r="AV393" s="140"/>
    </row>
    <row r="394" spans="1:48" ht="14.5" x14ac:dyDescent="0.35">
      <c r="A394" s="130" t="s">
        <v>412</v>
      </c>
      <c r="B394" s="140" t="s">
        <v>413</v>
      </c>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row>
    <row r="395" spans="1:48" ht="14.5" x14ac:dyDescent="0.35">
      <c r="A395" s="130" t="s">
        <v>414</v>
      </c>
      <c r="B395" s="140" t="s">
        <v>415</v>
      </c>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row>
    <row r="396" spans="1:48" ht="14.5" x14ac:dyDescent="0.35">
      <c r="A396" s="130" t="s">
        <v>416</v>
      </c>
      <c r="B396" s="140" t="s">
        <v>417</v>
      </c>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row>
    <row r="397" spans="1:48" ht="14.5" x14ac:dyDescent="0.35">
      <c r="A397" s="130" t="s">
        <v>127</v>
      </c>
      <c r="B397" s="140" t="s">
        <v>418</v>
      </c>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0"/>
      <c r="AL397" s="140"/>
      <c r="AM397" s="140"/>
      <c r="AN397" s="140"/>
      <c r="AO397" s="140"/>
      <c r="AP397" s="140"/>
      <c r="AQ397" s="140"/>
      <c r="AR397" s="140"/>
      <c r="AS397" s="140"/>
      <c r="AT397" s="140"/>
      <c r="AU397" s="140"/>
      <c r="AV397" s="140"/>
    </row>
    <row r="398" spans="1:48" ht="14.5" x14ac:dyDescent="0.35">
      <c r="A398" s="130" t="s">
        <v>128</v>
      </c>
      <c r="B398" s="140" t="s">
        <v>419</v>
      </c>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40"/>
      <c r="AK398" s="140"/>
      <c r="AL398" s="140"/>
      <c r="AM398" s="140"/>
      <c r="AN398" s="140"/>
      <c r="AO398" s="140"/>
      <c r="AP398" s="140"/>
      <c r="AQ398" s="140"/>
      <c r="AR398" s="140"/>
      <c r="AS398" s="140"/>
      <c r="AT398" s="140"/>
      <c r="AU398" s="140"/>
      <c r="AV398" s="140"/>
    </row>
    <row r="399" spans="1:48" ht="14.5" x14ac:dyDescent="0.35">
      <c r="A399" s="130" t="s">
        <v>420</v>
      </c>
      <c r="B399" s="140" t="s">
        <v>421</v>
      </c>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0"/>
      <c r="AL399" s="140"/>
      <c r="AM399" s="140"/>
      <c r="AN399" s="140"/>
      <c r="AO399" s="140"/>
      <c r="AP399" s="140"/>
      <c r="AQ399" s="140"/>
      <c r="AR399" s="140"/>
      <c r="AS399" s="140"/>
      <c r="AT399" s="140"/>
      <c r="AU399" s="140"/>
      <c r="AV399" s="140"/>
    </row>
    <row r="400" spans="1:48" ht="14.5" x14ac:dyDescent="0.35">
      <c r="A400" s="130" t="s">
        <v>129</v>
      </c>
      <c r="B400" s="140" t="s">
        <v>422</v>
      </c>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0"/>
      <c r="AL400" s="140"/>
      <c r="AM400" s="140"/>
      <c r="AN400" s="140"/>
      <c r="AO400" s="140"/>
      <c r="AP400" s="140"/>
      <c r="AQ400" s="140"/>
      <c r="AR400" s="140"/>
      <c r="AS400" s="140"/>
      <c r="AT400" s="140"/>
      <c r="AU400" s="140"/>
      <c r="AV400" s="140"/>
    </row>
    <row r="401" spans="1:48" ht="14.5" x14ac:dyDescent="0.35">
      <c r="A401" s="130" t="s">
        <v>423</v>
      </c>
      <c r="B401" s="140" t="s">
        <v>424</v>
      </c>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row>
    <row r="402" spans="1:48" ht="14.5" x14ac:dyDescent="0.35">
      <c r="A402" s="130" t="s">
        <v>130</v>
      </c>
      <c r="B402" s="140" t="s">
        <v>425</v>
      </c>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row>
    <row r="403" spans="1:48" ht="14.5" x14ac:dyDescent="0.35">
      <c r="A403" s="130" t="s">
        <v>131</v>
      </c>
      <c r="B403" s="140" t="s">
        <v>426</v>
      </c>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0"/>
      <c r="AL403" s="140"/>
      <c r="AM403" s="140"/>
      <c r="AN403" s="140"/>
      <c r="AO403" s="140"/>
      <c r="AP403" s="140"/>
      <c r="AQ403" s="140"/>
      <c r="AR403" s="140"/>
      <c r="AS403" s="140"/>
      <c r="AT403" s="140"/>
      <c r="AU403" s="140"/>
      <c r="AV403" s="140"/>
    </row>
    <row r="404" spans="1:48" ht="14.5" x14ac:dyDescent="0.35">
      <c r="A404" s="130" t="s">
        <v>427</v>
      </c>
      <c r="B404" s="140" t="s">
        <v>428</v>
      </c>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row>
    <row r="405" spans="1:48" ht="14.5" x14ac:dyDescent="0.35">
      <c r="A405" s="130" t="s">
        <v>132</v>
      </c>
      <c r="B405" s="140" t="s">
        <v>429</v>
      </c>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row>
    <row r="406" spans="1:48" ht="14.5" x14ac:dyDescent="0.35">
      <c r="A406" s="130" t="s">
        <v>133</v>
      </c>
      <c r="B406" s="140" t="s">
        <v>430</v>
      </c>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row>
    <row r="407" spans="1:48" ht="14.5" x14ac:dyDescent="0.35">
      <c r="A407" s="130" t="s">
        <v>134</v>
      </c>
      <c r="B407" s="140" t="s">
        <v>431</v>
      </c>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0"/>
      <c r="AL407" s="140"/>
      <c r="AM407" s="140"/>
      <c r="AN407" s="140"/>
      <c r="AO407" s="140"/>
      <c r="AP407" s="140"/>
      <c r="AQ407" s="140"/>
      <c r="AR407" s="140"/>
      <c r="AS407" s="140"/>
      <c r="AT407" s="140"/>
      <c r="AU407" s="140"/>
      <c r="AV407" s="140"/>
    </row>
    <row r="408" spans="1:48" ht="14.5" x14ac:dyDescent="0.35">
      <c r="A408" s="130" t="s">
        <v>135</v>
      </c>
      <c r="B408" s="140" t="s">
        <v>432</v>
      </c>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row>
    <row r="409" spans="1:48" ht="14.5" x14ac:dyDescent="0.35">
      <c r="A409" s="130" t="s">
        <v>136</v>
      </c>
      <c r="B409" s="140" t="s">
        <v>433</v>
      </c>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row>
    <row r="410" spans="1:48" ht="14.5" x14ac:dyDescent="0.35">
      <c r="A410" s="130" t="s">
        <v>434</v>
      </c>
      <c r="B410" s="140" t="s">
        <v>435</v>
      </c>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row>
    <row r="411" spans="1:48" ht="14.5" x14ac:dyDescent="0.35">
      <c r="A411" s="130" t="s">
        <v>137</v>
      </c>
      <c r="B411" s="140" t="s">
        <v>436</v>
      </c>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0"/>
      <c r="AL411" s="140"/>
      <c r="AM411" s="140"/>
      <c r="AN411" s="140"/>
      <c r="AO411" s="140"/>
      <c r="AP411" s="140"/>
      <c r="AQ411" s="140"/>
      <c r="AR411" s="140"/>
      <c r="AS411" s="140"/>
      <c r="AT411" s="140"/>
      <c r="AU411" s="140"/>
      <c r="AV411" s="140"/>
    </row>
    <row r="412" spans="1:48" ht="14.5" x14ac:dyDescent="0.35">
      <c r="A412" s="130" t="s">
        <v>437</v>
      </c>
      <c r="B412" s="140" t="s">
        <v>438</v>
      </c>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0"/>
      <c r="AL412" s="140"/>
      <c r="AM412" s="140"/>
      <c r="AN412" s="140"/>
      <c r="AO412" s="140"/>
      <c r="AP412" s="140"/>
      <c r="AQ412" s="140"/>
      <c r="AR412" s="140"/>
      <c r="AS412" s="140"/>
      <c r="AT412" s="140"/>
      <c r="AU412" s="140"/>
      <c r="AV412" s="140"/>
    </row>
    <row r="413" spans="1:48" ht="14.5" x14ac:dyDescent="0.35">
      <c r="A413" s="130" t="s">
        <v>138</v>
      </c>
      <c r="B413" s="140" t="s">
        <v>439</v>
      </c>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0"/>
      <c r="AL413" s="140"/>
      <c r="AM413" s="140"/>
      <c r="AN413" s="140"/>
      <c r="AO413" s="140"/>
      <c r="AP413" s="140"/>
      <c r="AQ413" s="140"/>
      <c r="AR413" s="140"/>
      <c r="AS413" s="140"/>
      <c r="AT413" s="140"/>
      <c r="AU413" s="140"/>
      <c r="AV413" s="140"/>
    </row>
    <row r="414" spans="1:48" ht="14.5" x14ac:dyDescent="0.35">
      <c r="A414" s="130" t="s">
        <v>139</v>
      </c>
      <c r="B414" s="140" t="s">
        <v>440</v>
      </c>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0"/>
      <c r="AL414" s="140"/>
      <c r="AM414" s="140"/>
      <c r="AN414" s="140"/>
      <c r="AO414" s="140"/>
      <c r="AP414" s="140"/>
      <c r="AQ414" s="140"/>
      <c r="AR414" s="140"/>
      <c r="AS414" s="140"/>
      <c r="AT414" s="140"/>
      <c r="AU414" s="140"/>
      <c r="AV414" s="140"/>
    </row>
    <row r="415" spans="1:48" ht="14.5" x14ac:dyDescent="0.35">
      <c r="A415" s="130" t="s">
        <v>140</v>
      </c>
      <c r="B415" s="140" t="s">
        <v>441</v>
      </c>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0"/>
      <c r="AL415" s="140"/>
      <c r="AM415" s="140"/>
      <c r="AN415" s="140"/>
      <c r="AO415" s="140"/>
      <c r="AP415" s="140"/>
      <c r="AQ415" s="140"/>
      <c r="AR415" s="140"/>
      <c r="AS415" s="140"/>
      <c r="AT415" s="140"/>
      <c r="AU415" s="140"/>
      <c r="AV415" s="140"/>
    </row>
    <row r="416" spans="1:48" ht="14.5" x14ac:dyDescent="0.35">
      <c r="A416" s="130" t="s">
        <v>141</v>
      </c>
      <c r="B416" s="140" t="s">
        <v>442</v>
      </c>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0"/>
      <c r="AL416" s="140"/>
      <c r="AM416" s="140"/>
      <c r="AN416" s="140"/>
      <c r="AO416" s="140"/>
      <c r="AP416" s="140"/>
      <c r="AQ416" s="140"/>
      <c r="AR416" s="140"/>
      <c r="AS416" s="140"/>
      <c r="AT416" s="140"/>
      <c r="AU416" s="140"/>
      <c r="AV416" s="140"/>
    </row>
    <row r="417" spans="1:48" ht="14.5" x14ac:dyDescent="0.35">
      <c r="A417" s="130" t="s">
        <v>142</v>
      </c>
      <c r="B417" s="140" t="s">
        <v>443</v>
      </c>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row>
    <row r="418" spans="1:48" ht="14.5" x14ac:dyDescent="0.35">
      <c r="A418" s="130" t="s">
        <v>143</v>
      </c>
      <c r="B418" s="140" t="s">
        <v>444</v>
      </c>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0"/>
      <c r="AL418" s="140"/>
      <c r="AM418" s="140"/>
      <c r="AN418" s="140"/>
      <c r="AO418" s="140"/>
      <c r="AP418" s="140"/>
      <c r="AQ418" s="140"/>
      <c r="AR418" s="140"/>
      <c r="AS418" s="140"/>
      <c r="AT418" s="140"/>
      <c r="AU418" s="140"/>
      <c r="AV418" s="140"/>
    </row>
    <row r="419" spans="1:48" ht="14.5" x14ac:dyDescent="0.35">
      <c r="A419" s="130" t="s">
        <v>445</v>
      </c>
      <c r="B419" s="140" t="s">
        <v>446</v>
      </c>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0"/>
      <c r="AL419" s="140"/>
      <c r="AM419" s="140"/>
      <c r="AN419" s="140"/>
      <c r="AO419" s="140"/>
      <c r="AP419" s="140"/>
      <c r="AQ419" s="140"/>
      <c r="AR419" s="140"/>
      <c r="AS419" s="140"/>
      <c r="AT419" s="140"/>
      <c r="AU419" s="140"/>
      <c r="AV419" s="140"/>
    </row>
    <row r="420" spans="1:48" ht="14.5" x14ac:dyDescent="0.35">
      <c r="A420" s="130" t="s">
        <v>447</v>
      </c>
      <c r="B420" s="140" t="s">
        <v>448</v>
      </c>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0"/>
      <c r="AL420" s="140"/>
      <c r="AM420" s="140"/>
      <c r="AN420" s="140"/>
      <c r="AO420" s="140"/>
      <c r="AP420" s="140"/>
      <c r="AQ420" s="140"/>
      <c r="AR420" s="140"/>
      <c r="AS420" s="140"/>
      <c r="AT420" s="140"/>
      <c r="AU420" s="140"/>
      <c r="AV420" s="140"/>
    </row>
    <row r="421" spans="1:48" ht="14.5" x14ac:dyDescent="0.35">
      <c r="A421" s="130" t="s">
        <v>144</v>
      </c>
      <c r="B421" s="140" t="s">
        <v>449</v>
      </c>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0"/>
      <c r="AL421" s="140"/>
      <c r="AM421" s="140"/>
      <c r="AN421" s="140"/>
      <c r="AO421" s="140"/>
      <c r="AP421" s="140"/>
      <c r="AQ421" s="140"/>
      <c r="AR421" s="140"/>
      <c r="AS421" s="140"/>
      <c r="AT421" s="140"/>
      <c r="AU421" s="140"/>
      <c r="AV421" s="140"/>
    </row>
    <row r="422" spans="1:48" ht="14.5" x14ac:dyDescent="0.35">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0"/>
      <c r="AL422" s="140"/>
      <c r="AM422" s="140"/>
      <c r="AN422" s="140"/>
      <c r="AO422" s="140"/>
      <c r="AP422" s="140"/>
      <c r="AQ422" s="140"/>
      <c r="AR422" s="140"/>
      <c r="AS422" s="140"/>
      <c r="AT422" s="140"/>
      <c r="AU422" s="140"/>
      <c r="AV422" s="140"/>
    </row>
    <row r="423" spans="1:48" ht="14.5" x14ac:dyDescent="0.35">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0"/>
      <c r="AL423" s="140"/>
      <c r="AM423" s="140"/>
      <c r="AN423" s="140"/>
      <c r="AO423" s="140"/>
      <c r="AP423" s="140"/>
      <c r="AQ423" s="140"/>
      <c r="AR423" s="140"/>
      <c r="AS423" s="140"/>
      <c r="AT423" s="140"/>
      <c r="AU423" s="140"/>
      <c r="AV423" s="140"/>
    </row>
    <row r="424" spans="1:48" ht="14.5" x14ac:dyDescent="0.35">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0"/>
      <c r="AL424" s="140"/>
      <c r="AM424" s="140"/>
      <c r="AN424" s="140"/>
      <c r="AO424" s="140"/>
      <c r="AP424" s="140"/>
      <c r="AQ424" s="140"/>
      <c r="AR424" s="140"/>
      <c r="AS424" s="140"/>
      <c r="AT424" s="140"/>
      <c r="AU424" s="140"/>
      <c r="AV424" s="140"/>
    </row>
    <row r="425" spans="1:48" ht="14.5" x14ac:dyDescent="0.35">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0"/>
      <c r="AL425" s="140"/>
      <c r="AM425" s="140"/>
      <c r="AN425" s="140"/>
      <c r="AO425" s="140"/>
      <c r="AP425" s="140"/>
      <c r="AQ425" s="140"/>
      <c r="AR425" s="140"/>
      <c r="AS425" s="140"/>
      <c r="AT425" s="140"/>
      <c r="AU425" s="140"/>
      <c r="AV425" s="140"/>
    </row>
    <row r="426" spans="1:48" ht="14.5" x14ac:dyDescent="0.35">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0"/>
      <c r="AL426" s="140"/>
      <c r="AM426" s="140"/>
      <c r="AN426" s="140"/>
      <c r="AO426" s="140"/>
      <c r="AP426" s="140"/>
      <c r="AQ426" s="140"/>
      <c r="AR426" s="140"/>
      <c r="AS426" s="140"/>
      <c r="AT426" s="140"/>
      <c r="AU426" s="140"/>
      <c r="AV426" s="140"/>
    </row>
    <row r="427" spans="1:48" ht="14.5" x14ac:dyDescent="0.35">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row>
  </sheetData>
  <pageMargins left="0.7" right="0.7" top="0.75" bottom="0.75" header="0.3" footer="0.3"/>
  <pageSetup paperSize="9" orientation="portrait" r:id="rId1"/>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Helårsbalans</vt:lpstr>
      <vt:lpstr>2021_2022_kvartal</vt:lpstr>
      <vt:lpstr>2022_2023_kvartal</vt:lpstr>
      <vt:lpstr>Handel per land 2022-2023</vt:lpstr>
      <vt:lpstr>Handel per kategori 2019-2023</vt:lpstr>
      <vt:lpstr>Detaljerad handel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Marknadsbalans matfågel</dc:title>
  <dc:creator>Jordbruksverket@jordbruksverket.se</dc:creator>
  <cp:lastModifiedBy>Åsa Lannhard Öberg</cp:lastModifiedBy>
  <dcterms:created xsi:type="dcterms:W3CDTF">2021-04-07T08:36:25Z</dcterms:created>
  <dcterms:modified xsi:type="dcterms:W3CDTF">2024-03-17T17:25:59Z</dcterms:modified>
</cp:coreProperties>
</file>